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1.xml" ContentType="application/vnd.openxmlformats-officedocument.spreadsheetml.pivot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ivotTables/pivotTable2.xml" ContentType="application/vnd.openxmlformats-officedocument.spreadsheetml.pivotTable+xml"/>
  <Override PartName="/xl/drawings/drawing6.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imebu-my.sharepoint.com/personal/controlinterno_imebu_onmicrosoft_com/Documents/Documents/2025/PAAC/2025/SEGUNDO CUATRIMESTRE/"/>
    </mc:Choice>
  </mc:AlternateContent>
  <xr:revisionPtr revIDLastSave="168" documentId="8_{1C1959D7-E0E4-4E69-A8D4-7AB30F1C028F}" xr6:coauthVersionLast="47" xr6:coauthVersionMax="47" xr10:uidLastSave="{062415F0-B6A4-4A2E-893A-DCDAAC0566E9}"/>
  <bookViews>
    <workbookView xWindow="-120" yWindow="-120" windowWidth="20730" windowHeight="11040" firstSheet="9" activeTab="9" xr2:uid="{00000000-000D-0000-FFFF-FFFF00000000}"/>
  </bookViews>
  <sheets>
    <sheet name="Hoja3" sheetId="21" state="hidden" r:id="rId1"/>
    <sheet name="td" sheetId="20" state="hidden" r:id="rId2"/>
    <sheet name="BASE TD (2)" sheetId="23" state="hidden" r:id="rId3"/>
    <sheet name="BASE TD" sheetId="19" state="hidden" r:id="rId4"/>
    <sheet name="imprimir eliminar" sheetId="29" state="hidden" r:id="rId5"/>
    <sheet name="CAPACITACIONES" sheetId="30" state="hidden" r:id="rId6"/>
    <sheet name="Cambios 2023" sheetId="10" state="hidden" r:id="rId7"/>
    <sheet name="Hoja2" sheetId="28" state="hidden" r:id="rId8"/>
    <sheet name="Hoja1" sheetId="27" state="hidden" r:id="rId9"/>
    <sheet name="Matriz de Riesgos proceso 2024" sheetId="31" r:id="rId10"/>
    <sheet name="TABLA DE COLORES" sheetId="32" r:id="rId11"/>
    <sheet name="IDENTIFICACION ACTIVOS INFO" sheetId="36" r:id="rId12"/>
    <sheet name="1. G planeación estrategica" sheetId="14" state="hidden" r:id="rId13"/>
    <sheet name="2. G planeación pptal" sheetId="15" state="hidden" r:id="rId14"/>
    <sheet name="3. Gestión Financiera" sheetId="17" state="hidden" r:id="rId15"/>
    <sheet name="7 y 8. Gestión tecnica" sheetId="13" state="hidden" r:id="rId16"/>
    <sheet name="5. Gestión documental" sheetId="18" state="hidden" r:id="rId17"/>
    <sheet name="9.Gestión de calidad" sheetId="1" state="hidden" r:id="rId18"/>
    <sheet name="11. Gestión juridica" sheetId="16" state="hidden" r:id="rId19"/>
    <sheet name="Criterios_Calificar Impacto RCo" sheetId="11" state="hidden" r:id="rId20"/>
    <sheet name="Listas" sheetId="9" state="hidden" r:id="rId21"/>
  </sheets>
  <externalReferences>
    <externalReference r:id="rId22"/>
    <externalReference r:id="rId23"/>
    <externalReference r:id="rId24"/>
    <externalReference r:id="rId25"/>
    <externalReference r:id="rId26"/>
    <externalReference r:id="rId27"/>
  </externalReferences>
  <definedNames>
    <definedName name="_xlnm._FilterDatabase" localSheetId="2" hidden="1">'BASE TD (2)'!$A$11:$AH$49</definedName>
    <definedName name="_xlnm._FilterDatabase" localSheetId="6" hidden="1">'Cambios 2023'!$A$12:$AJ$53</definedName>
    <definedName name="_xlnm._FilterDatabase" localSheetId="8" hidden="1">Hoja1!$A$1:$E$33</definedName>
    <definedName name="_xlnm._FilterDatabase" localSheetId="4" hidden="1">'imprimir eliminar'!$A$11:$N$43</definedName>
    <definedName name="_xlnm._FilterDatabase" localSheetId="9" hidden="1">'Matriz de Riesgos proceso 2024'!$A$11:$AG$69</definedName>
    <definedName name="_Hlk148450583" localSheetId="10">'TABLA DE COLORES'!$F$13</definedName>
    <definedName name="A_Obj1" localSheetId="12">OFFSET(#REF!,0,0,COUNTA(#REF!)-1,1)</definedName>
    <definedName name="A_Obj1" localSheetId="18">OFFSET(#REF!,0,0,COUNTA(#REF!)-1,1)</definedName>
    <definedName name="A_Obj1" localSheetId="13">OFFSET(#REF!,0,0,COUNTA(#REF!)-1,1)</definedName>
    <definedName name="A_Obj1" localSheetId="14">OFFSET(#REF!,0,0,COUNTA(#REF!)-1,1)</definedName>
    <definedName name="A_Obj1" localSheetId="16">OFFSET(#REF!,0,0,COUNTA(#REF!)-1,1)</definedName>
    <definedName name="A_Obj1" localSheetId="15">OFFSET(#REF!,0,0,COUNTA(#REF!)-1,1)</definedName>
    <definedName name="A_Obj1" localSheetId="3">OFFSET(#REF!,0,0,COUNTA(#REF!)-1,1)</definedName>
    <definedName name="A_Obj1" localSheetId="2">OFFSET(#REF!,0,0,COUNTA(#REF!)-1,1)</definedName>
    <definedName name="A_Obj1">OFFSET(#REF!,0,0,COUNTA(#REF!)-1,1)</definedName>
    <definedName name="A_Obj2" localSheetId="12">OFFSET(#REF!,0,0,COUNTA(#REF!)-1,1)</definedName>
    <definedName name="A_Obj2" localSheetId="18">OFFSET(#REF!,0,0,COUNTA(#REF!)-1,1)</definedName>
    <definedName name="A_Obj2" localSheetId="13">OFFSET(#REF!,0,0,COUNTA(#REF!)-1,1)</definedName>
    <definedName name="A_Obj2" localSheetId="14">OFFSET(#REF!,0,0,COUNTA(#REF!)-1,1)</definedName>
    <definedName name="A_Obj2" localSheetId="16">OFFSET(#REF!,0,0,COUNTA(#REF!)-1,1)</definedName>
    <definedName name="A_Obj2" localSheetId="15">OFFSET(#REF!,0,0,COUNTA(#REF!)-1,1)</definedName>
    <definedName name="A_Obj2" localSheetId="3">OFFSET(#REF!,0,0,COUNTA(#REF!)-1,1)</definedName>
    <definedName name="A_Obj2" localSheetId="2">OFFSET(#REF!,0,0,COUNTA(#REF!)-1,1)</definedName>
    <definedName name="A_Obj2">OFFSET(#REF!,0,0,COUNTA(#REF!)-1,1)</definedName>
    <definedName name="A_Obj3" localSheetId="12">OFFSET(#REF!,0,0,COUNTA(#REF!)-1,1)</definedName>
    <definedName name="A_Obj3" localSheetId="18">OFFSET(#REF!,0,0,COUNTA(#REF!)-1,1)</definedName>
    <definedName name="A_Obj3" localSheetId="13">OFFSET(#REF!,0,0,COUNTA(#REF!)-1,1)</definedName>
    <definedName name="A_Obj3" localSheetId="14">OFFSET(#REF!,0,0,COUNTA(#REF!)-1,1)</definedName>
    <definedName name="A_Obj3" localSheetId="16">OFFSET(#REF!,0,0,COUNTA(#REF!)-1,1)</definedName>
    <definedName name="A_Obj3" localSheetId="15">OFFSET(#REF!,0,0,COUNTA(#REF!)-1,1)</definedName>
    <definedName name="A_Obj3" localSheetId="3">OFFSET(#REF!,0,0,COUNTA(#REF!)-1,1)</definedName>
    <definedName name="A_Obj3" localSheetId="2">OFFSET(#REF!,0,0,COUNTA(#REF!)-1,1)</definedName>
    <definedName name="A_Obj3">OFFSET(#REF!,0,0,COUNTA(#REF!)-1,1)</definedName>
    <definedName name="A_Obj4" localSheetId="12">OFFSET(#REF!,0,0,COUNTA(#REF!)-1,1)</definedName>
    <definedName name="A_Obj4" localSheetId="18">OFFSET(#REF!,0,0,COUNTA(#REF!)-1,1)</definedName>
    <definedName name="A_Obj4" localSheetId="13">OFFSET(#REF!,0,0,COUNTA(#REF!)-1,1)</definedName>
    <definedName name="A_Obj4" localSheetId="14">OFFSET(#REF!,0,0,COUNTA(#REF!)-1,1)</definedName>
    <definedName name="A_Obj4" localSheetId="16">OFFSET(#REF!,0,0,COUNTA(#REF!)-1,1)</definedName>
    <definedName name="A_Obj4" localSheetId="15">OFFSET(#REF!,0,0,COUNTA(#REF!)-1,1)</definedName>
    <definedName name="A_Obj4" localSheetId="3">OFFSET(#REF!,0,0,COUNTA(#REF!)-1,1)</definedName>
    <definedName name="A_Obj4" localSheetId="2">OFFSET(#REF!,0,0,COUNTA(#REF!)-1,1)</definedName>
    <definedName name="A_Obj4">OFFSET(#REF!,0,0,COUNTA(#REF!)-1,1)</definedName>
    <definedName name="Acc_1" localSheetId="12">#REF!</definedName>
    <definedName name="Acc_1" localSheetId="18">#REF!</definedName>
    <definedName name="Acc_1" localSheetId="13">#REF!</definedName>
    <definedName name="Acc_1" localSheetId="14">#REF!</definedName>
    <definedName name="Acc_1" localSheetId="16">#REF!</definedName>
    <definedName name="Acc_1" localSheetId="15">#REF!</definedName>
    <definedName name="Acc_1" localSheetId="3">#REF!</definedName>
    <definedName name="Acc_1" localSheetId="2">#REF!</definedName>
    <definedName name="Acc_1">#REF!</definedName>
    <definedName name="Acc_2" localSheetId="12">#REF!</definedName>
    <definedName name="Acc_2" localSheetId="18">#REF!</definedName>
    <definedName name="Acc_2" localSheetId="13">#REF!</definedName>
    <definedName name="Acc_2" localSheetId="14">#REF!</definedName>
    <definedName name="Acc_2" localSheetId="16">#REF!</definedName>
    <definedName name="Acc_2" localSheetId="15">#REF!</definedName>
    <definedName name="Acc_2" localSheetId="3">#REF!</definedName>
    <definedName name="Acc_2" localSheetId="2">#REF!</definedName>
    <definedName name="Acc_2">#REF!</definedName>
    <definedName name="Acc_3" localSheetId="12">#REF!</definedName>
    <definedName name="Acc_3" localSheetId="18">#REF!</definedName>
    <definedName name="Acc_3" localSheetId="13">#REF!</definedName>
    <definedName name="Acc_3" localSheetId="14">#REF!</definedName>
    <definedName name="Acc_3" localSheetId="16">#REF!</definedName>
    <definedName name="Acc_3" localSheetId="15">#REF!</definedName>
    <definedName name="Acc_3" localSheetId="3">#REF!</definedName>
    <definedName name="Acc_3" localSheetId="2">#REF!</definedName>
    <definedName name="Acc_3">#REF!</definedName>
    <definedName name="Acc_4" localSheetId="12">#REF!</definedName>
    <definedName name="Acc_4" localSheetId="18">#REF!</definedName>
    <definedName name="Acc_4" localSheetId="13">#REF!</definedName>
    <definedName name="Acc_4" localSheetId="14">#REF!</definedName>
    <definedName name="Acc_4" localSheetId="16">#REF!</definedName>
    <definedName name="Acc_4" localSheetId="15">#REF!</definedName>
    <definedName name="Acc_4" localSheetId="3">#REF!</definedName>
    <definedName name="Acc_4" localSheetId="2">#REF!</definedName>
    <definedName name="Acc_4">#REF!</definedName>
    <definedName name="Acc_5" localSheetId="12">#REF!</definedName>
    <definedName name="Acc_5" localSheetId="18">#REF!</definedName>
    <definedName name="Acc_5" localSheetId="13">#REF!</definedName>
    <definedName name="Acc_5" localSheetId="14">#REF!</definedName>
    <definedName name="Acc_5" localSheetId="16">#REF!</definedName>
    <definedName name="Acc_5" localSheetId="15">#REF!</definedName>
    <definedName name="Acc_5" localSheetId="3">#REF!</definedName>
    <definedName name="Acc_5" localSheetId="2">#REF!</definedName>
    <definedName name="Acc_5">#REF!</definedName>
    <definedName name="Acc_6" localSheetId="12">#REF!</definedName>
    <definedName name="Acc_6" localSheetId="18">#REF!</definedName>
    <definedName name="Acc_6" localSheetId="13">#REF!</definedName>
    <definedName name="Acc_6" localSheetId="14">#REF!</definedName>
    <definedName name="Acc_6" localSheetId="16">#REF!</definedName>
    <definedName name="Acc_6" localSheetId="15">#REF!</definedName>
    <definedName name="Acc_6" localSheetId="3">#REF!</definedName>
    <definedName name="Acc_6" localSheetId="2">#REF!</definedName>
    <definedName name="Acc_6">#REF!</definedName>
    <definedName name="Acc_7" localSheetId="12">#REF!</definedName>
    <definedName name="Acc_7" localSheetId="18">#REF!</definedName>
    <definedName name="Acc_7" localSheetId="13">#REF!</definedName>
    <definedName name="Acc_7" localSheetId="14">#REF!</definedName>
    <definedName name="Acc_7" localSheetId="16">#REF!</definedName>
    <definedName name="Acc_7" localSheetId="15">#REF!</definedName>
    <definedName name="Acc_7" localSheetId="3">#REF!</definedName>
    <definedName name="Acc_7" localSheetId="2">#REF!</definedName>
    <definedName name="Acc_7">#REF!</definedName>
    <definedName name="Acc_8" localSheetId="12">#REF!</definedName>
    <definedName name="Acc_8" localSheetId="18">#REF!</definedName>
    <definedName name="Acc_8" localSheetId="13">#REF!</definedName>
    <definedName name="Acc_8" localSheetId="14">#REF!</definedName>
    <definedName name="Acc_8" localSheetId="16">#REF!</definedName>
    <definedName name="Acc_8" localSheetId="15">#REF!</definedName>
    <definedName name="Acc_8" localSheetId="3">#REF!</definedName>
    <definedName name="Acc_8" localSheetId="2">#REF!</definedName>
    <definedName name="Acc_8">#REF!</definedName>
    <definedName name="Acc_9" localSheetId="12">#REF!</definedName>
    <definedName name="Acc_9" localSheetId="18">#REF!</definedName>
    <definedName name="Acc_9" localSheetId="13">#REF!</definedName>
    <definedName name="Acc_9" localSheetId="14">#REF!</definedName>
    <definedName name="Acc_9" localSheetId="16">#REF!</definedName>
    <definedName name="Acc_9" localSheetId="15">#REF!</definedName>
    <definedName name="Acc_9" localSheetId="3">#REF!</definedName>
    <definedName name="Acc_9" localSheetId="2">#REF!</definedName>
    <definedName name="Acc_9">#REF!</definedName>
    <definedName name="Admin">[1]TABLA!$Q$2:$Q$3</definedName>
    <definedName name="Agricultura" localSheetId="12">[1]TABLA!#REF!</definedName>
    <definedName name="Agricultura" localSheetId="18">[1]TABLA!#REF!</definedName>
    <definedName name="Agricultura" localSheetId="13">[1]TABLA!#REF!</definedName>
    <definedName name="Agricultura" localSheetId="14">[1]TABLA!#REF!</definedName>
    <definedName name="Agricultura" localSheetId="16">[1]TABLA!#REF!</definedName>
    <definedName name="Agricultura" localSheetId="15">[1]TABLA!#REF!</definedName>
    <definedName name="Agricultura" localSheetId="3">[1]TABLA!#REF!</definedName>
    <definedName name="Agricultura" localSheetId="2">[1]TABLA!#REF!</definedName>
    <definedName name="Agricultura">[1]TABLA!#REF!</definedName>
    <definedName name="Agricultura_y_Desarrollo_Rural" localSheetId="12">[1]TABLA!#REF!</definedName>
    <definedName name="Agricultura_y_Desarrollo_Rural" localSheetId="18">[1]TABLA!#REF!</definedName>
    <definedName name="Agricultura_y_Desarrollo_Rural" localSheetId="13">[1]TABLA!#REF!</definedName>
    <definedName name="Agricultura_y_Desarrollo_Rural" localSheetId="14">[1]TABLA!#REF!</definedName>
    <definedName name="Agricultura_y_Desarrollo_Rural" localSheetId="16">[1]TABLA!#REF!</definedName>
    <definedName name="Agricultura_y_Desarrollo_Rural" localSheetId="15">[1]TABLA!#REF!</definedName>
    <definedName name="Agricultura_y_Desarrollo_Rural" localSheetId="3">[1]TABLA!#REF!</definedName>
    <definedName name="Agricultura_y_Desarrollo_Rural" localSheetId="2">[1]TABLA!#REF!</definedName>
    <definedName name="Agricultura_y_Desarrollo_Rural">[1]TABLA!#REF!</definedName>
    <definedName name="Ambiental">'[1]Tablas instituciones'!$D$2:$D$9</definedName>
    <definedName name="ambiente" localSheetId="12">[1]TABLA!#REF!</definedName>
    <definedName name="ambiente" localSheetId="18">[1]TABLA!#REF!</definedName>
    <definedName name="ambiente" localSheetId="13">[1]TABLA!#REF!</definedName>
    <definedName name="ambiente" localSheetId="14">[1]TABLA!#REF!</definedName>
    <definedName name="ambiente" localSheetId="16">[1]TABLA!#REF!</definedName>
    <definedName name="ambiente" localSheetId="15">[1]TABLA!#REF!</definedName>
    <definedName name="ambiente" localSheetId="3">[1]TABLA!#REF!</definedName>
    <definedName name="ambiente" localSheetId="2">[1]TABLA!#REF!</definedName>
    <definedName name="ambiente">[1]TABLA!#REF!</definedName>
    <definedName name="Ambiente_y_Desarrollo_Sostenible" localSheetId="12">[1]TABLA!#REF!</definedName>
    <definedName name="Ambiente_y_Desarrollo_Sostenible" localSheetId="18">[1]TABLA!#REF!</definedName>
    <definedName name="Ambiente_y_Desarrollo_Sostenible" localSheetId="13">[1]TABLA!#REF!</definedName>
    <definedName name="Ambiente_y_Desarrollo_Sostenible" localSheetId="14">[1]TABLA!#REF!</definedName>
    <definedName name="Ambiente_y_Desarrollo_Sostenible" localSheetId="16">[1]TABLA!#REF!</definedName>
    <definedName name="Ambiente_y_Desarrollo_Sostenible" localSheetId="15">[1]TABLA!#REF!</definedName>
    <definedName name="Ambiente_y_Desarrollo_Sostenible" localSheetId="3">[1]TABLA!#REF!</definedName>
    <definedName name="Ambiente_y_Desarrollo_Sostenible" localSheetId="2">[1]TABLA!#REF!</definedName>
    <definedName name="Ambiente_y_Desarrollo_Sostenible">[1]TABLA!#REF!</definedName>
    <definedName name="_xlnm.Print_Area" localSheetId="6">'Cambios 2023'!$A$1:$AH$56</definedName>
    <definedName name="_xlnm.Print_Area" localSheetId="4">'imprimir eliminar'!$A$1:$N$53</definedName>
    <definedName name="Ciencia__Tecnología_e_innovación" localSheetId="12">[1]TABLA!#REF!</definedName>
    <definedName name="Ciencia__Tecnología_e_innovación" localSheetId="18">[1]TABLA!#REF!</definedName>
    <definedName name="Ciencia__Tecnología_e_innovación" localSheetId="13">[1]TABLA!#REF!</definedName>
    <definedName name="Ciencia__Tecnología_e_innovación" localSheetId="14">[1]TABLA!#REF!</definedName>
    <definedName name="Ciencia__Tecnología_e_innovación" localSheetId="16">[1]TABLA!#REF!</definedName>
    <definedName name="Ciencia__Tecnología_e_innovación" localSheetId="15">[1]TABLA!#REF!</definedName>
    <definedName name="Ciencia__Tecnología_e_innovación" localSheetId="3">[1]TABLA!#REF!</definedName>
    <definedName name="Ciencia__Tecnología_e_innovación" localSheetId="2">[1]TABLA!#REF!</definedName>
    <definedName name="Ciencia__Tecnología_e_innovación">[1]TABLA!#REF!</definedName>
    <definedName name="clases1">[2]TABLA!$G$2:$G$5</definedName>
    <definedName name="CLASIFICACION_RIESGOS" localSheetId="12">[3]Listas!$B$18:$B$24</definedName>
    <definedName name="CLASIFICACION_RIESGOS" localSheetId="18">[3]Listas!$B$18:$B$24</definedName>
    <definedName name="CLASIFICACION_RIESGOS" localSheetId="13">[3]Listas!$B$18:$B$24</definedName>
    <definedName name="CLASIFICACION_RIESGOS" localSheetId="14">[4]Listas!$B$18:$B$24</definedName>
    <definedName name="CLASIFICACION_RIESGOS" localSheetId="16">[5]Listas!$B$18:$B$24</definedName>
    <definedName name="CLASIFICACION_RIESGOS" localSheetId="11">[6]Listas!$B$18:$B$24</definedName>
    <definedName name="CLASIFICACION_RIESGOS">Listas!$B$18:$B$24</definedName>
    <definedName name="Comercio__Industria_y_Turismo" localSheetId="12">[1]TABLA!#REF!</definedName>
    <definedName name="Comercio__Industria_y_Turismo" localSheetId="18">[1]TABLA!#REF!</definedName>
    <definedName name="Comercio__Industria_y_Turismo" localSheetId="13">[1]TABLA!#REF!</definedName>
    <definedName name="Comercio__Industria_y_Turismo" localSheetId="14">[1]TABLA!#REF!</definedName>
    <definedName name="Comercio__Industria_y_Turismo" localSheetId="16">[1]TABLA!#REF!</definedName>
    <definedName name="Comercio__Industria_y_Turismo" localSheetId="15">[1]TABLA!#REF!</definedName>
    <definedName name="Comercio__Industria_y_Turismo" localSheetId="3">[1]TABLA!#REF!</definedName>
    <definedName name="Comercio__Industria_y_Turismo" localSheetId="2">[1]TABLA!#REF!</definedName>
    <definedName name="Comercio__Industria_y_Turismo">[1]TABLA!#REF!</definedName>
    <definedName name="d">#REF!</definedName>
    <definedName name="ddd" localSheetId="12">#REF!</definedName>
    <definedName name="ddd" localSheetId="18">#REF!</definedName>
    <definedName name="ddd" localSheetId="13">#REF!</definedName>
    <definedName name="ddd" localSheetId="14">#REF!</definedName>
    <definedName name="ddd" localSheetId="16">#REF!</definedName>
    <definedName name="ddd" localSheetId="15">#REF!</definedName>
    <definedName name="ddd" localSheetId="3">#REF!</definedName>
    <definedName name="ddd" localSheetId="2">#REF!</definedName>
    <definedName name="ddd">#REF!</definedName>
    <definedName name="Departamentos" localSheetId="12">#REF!</definedName>
    <definedName name="Departamentos" localSheetId="18">#REF!</definedName>
    <definedName name="Departamentos" localSheetId="13">#REF!</definedName>
    <definedName name="Departamentos" localSheetId="14">#REF!</definedName>
    <definedName name="Departamentos" localSheetId="16">#REF!</definedName>
    <definedName name="Departamentos" localSheetId="15">#REF!</definedName>
    <definedName name="Departamentos" localSheetId="3">#REF!</definedName>
    <definedName name="Departamentos" localSheetId="2">#REF!</definedName>
    <definedName name="Departamentos">#REF!</definedName>
    <definedName name="Fuentes" localSheetId="12">#REF!</definedName>
    <definedName name="Fuentes" localSheetId="18">#REF!</definedName>
    <definedName name="Fuentes" localSheetId="13">#REF!</definedName>
    <definedName name="Fuentes" localSheetId="14">#REF!</definedName>
    <definedName name="Fuentes" localSheetId="16">#REF!</definedName>
    <definedName name="Fuentes" localSheetId="15">#REF!</definedName>
    <definedName name="Fuentes" localSheetId="3">#REF!</definedName>
    <definedName name="Fuentes" localSheetId="2">#REF!</definedName>
    <definedName name="Fuentes">#REF!</definedName>
    <definedName name="Indicadores" localSheetId="12">#REF!</definedName>
    <definedName name="Indicadores" localSheetId="18">#REF!</definedName>
    <definedName name="Indicadores" localSheetId="13">#REF!</definedName>
    <definedName name="Indicadores" localSheetId="14">#REF!</definedName>
    <definedName name="Indicadores" localSheetId="16">#REF!</definedName>
    <definedName name="Indicadores" localSheetId="15">#REF!</definedName>
    <definedName name="Indicadores" localSheetId="3">#REF!</definedName>
    <definedName name="Indicadores" localSheetId="2">#REF!</definedName>
    <definedName name="Indicadores">#REF!</definedName>
    <definedName name="nivel">[1]TABLA!$C$2:$C$3</definedName>
    <definedName name="Objetivos" localSheetId="12">OFFSET(#REF!,0,0,COUNTA(#REF!)-1,1)</definedName>
    <definedName name="Objetivos" localSheetId="18">OFFSET(#REF!,0,0,COUNTA(#REF!)-1,1)</definedName>
    <definedName name="Objetivos" localSheetId="13">OFFSET(#REF!,0,0,COUNTA(#REF!)-1,1)</definedName>
    <definedName name="Objetivos" localSheetId="14">OFFSET(#REF!,0,0,COUNTA(#REF!)-1,1)</definedName>
    <definedName name="Objetivos" localSheetId="16">OFFSET(#REF!,0,0,COUNTA(#REF!)-1,1)</definedName>
    <definedName name="Objetivos" localSheetId="15">OFFSET(#REF!,0,0,COUNTA(#REF!)-1,1)</definedName>
    <definedName name="Objetivos" localSheetId="3">OFFSET(#REF!,0,0,COUNTA(#REF!)-1,1)</definedName>
    <definedName name="Objetivos" localSheetId="2">OFFSET(#REF!,0,0,COUNTA(#REF!)-1,1)</definedName>
    <definedName name="Objetivos">OFFSET(#REF!,0,0,COUNTA(#REF!)-1,1)</definedName>
    <definedName name="orden">[1]TABLA!$A$3:$A$4</definedName>
    <definedName name="RIESGOS" localSheetId="12">[3]Listas!$B$2:$B$13</definedName>
    <definedName name="RIESGOS" localSheetId="18">[3]Listas!$B$2:$B$13</definedName>
    <definedName name="RIESGOS" localSheetId="13">[3]Listas!$B$2:$B$13</definedName>
    <definedName name="RIESGOS" localSheetId="14">[4]Listas!$B$2:$B$13</definedName>
    <definedName name="RIESGOS" localSheetId="16">[5]Listas!$B$2:$B$13</definedName>
    <definedName name="RIESGOS" localSheetId="11">[6]Listas!$B$2:$B$13</definedName>
    <definedName name="RIESGOS">Listas!$B$2:$B$13</definedName>
    <definedName name="sector">[1]TABLA!$B$2:$B$26</definedName>
    <definedName name="sss" localSheetId="12">OFFSET(#REF!,0,0,COUNTA(#REF!)-1,1)</definedName>
    <definedName name="sss" localSheetId="18">OFFSET(#REF!,0,0,COUNTA(#REF!)-1,1)</definedName>
    <definedName name="sss" localSheetId="13">OFFSET(#REF!,0,0,COUNTA(#REF!)-1,1)</definedName>
    <definedName name="sss" localSheetId="14">OFFSET(#REF!,0,0,COUNTA(#REF!)-1,1)</definedName>
    <definedName name="sss" localSheetId="16">OFFSET(#REF!,0,0,COUNTA(#REF!)-1,1)</definedName>
    <definedName name="sss" localSheetId="15">OFFSET(#REF!,0,0,COUNTA(#REF!)-1,1)</definedName>
    <definedName name="sss" localSheetId="3">OFFSET(#REF!,0,0,COUNTA(#REF!)-1,1)</definedName>
    <definedName name="sss" localSheetId="2">OFFSET(#REF!,0,0,COUNTA(#REF!)-1,1)</definedName>
    <definedName name="sss">OFFSET(#REF!,0,0,COUNTA(#REF!)-1,1)</definedName>
    <definedName name="Tipos">[1]TABLA!$G$2:$G$4</definedName>
    <definedName name="_xlnm.Print_Titles" localSheetId="6">'Cambios 2023'!$1:$11</definedName>
    <definedName name="_xlnm.Print_Titles" localSheetId="4">'imprimir eliminar'!$1:$11</definedName>
    <definedName name="_xlnm.Print_Titles" localSheetId="9">'Matriz de Riesgos proceso 2024'!$1:$11</definedName>
    <definedName name="vigencias">[1]TABLA!$E$2:$E$7</definedName>
    <definedName name="ww">#REF!</definedName>
  </definedNames>
  <calcPr calcId="191029"/>
  <pivotCaches>
    <pivotCache cacheId="0" r:id="rId28"/>
    <pivotCache cacheId="1" r:id="rId2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70" i="31" l="1"/>
  <c r="AG70" i="31"/>
  <c r="S11" i="28" l="1"/>
  <c r="T11" i="28"/>
  <c r="U11" i="28"/>
  <c r="V11" i="28"/>
  <c r="W11" i="28"/>
  <c r="X11" i="28"/>
  <c r="Y11" i="28"/>
  <c r="Z11" i="28"/>
  <c r="AA11" i="28"/>
  <c r="AB11" i="28"/>
  <c r="R11" i="28"/>
  <c r="D16" i="28"/>
  <c r="I25" i="10" l="1"/>
  <c r="I24" i="10"/>
  <c r="I23" i="10"/>
  <c r="I22" i="10"/>
  <c r="I21" i="10"/>
  <c r="I20" i="10"/>
  <c r="I19" i="10"/>
  <c r="I18" i="10"/>
  <c r="I13" i="10"/>
  <c r="I26" i="23" l="1"/>
  <c r="I23" i="23"/>
  <c r="I22" i="23"/>
  <c r="I21" i="23"/>
  <c r="I20" i="23"/>
  <c r="I19" i="23"/>
  <c r="I18" i="23"/>
  <c r="I17" i="23"/>
  <c r="I15" i="23"/>
  <c r="I12" i="23"/>
  <c r="I26" i="19"/>
  <c r="I23" i="19"/>
  <c r="I22" i="19"/>
  <c r="I21" i="19"/>
  <c r="I20" i="19"/>
  <c r="I19" i="19"/>
  <c r="I18" i="19"/>
  <c r="I17" i="19"/>
  <c r="I15" i="19"/>
  <c r="I12" i="19"/>
  <c r="E14" i="9" l="1"/>
</calcChain>
</file>

<file path=xl/sharedStrings.xml><?xml version="1.0" encoding="utf-8"?>
<sst xmlns="http://schemas.openxmlformats.org/spreadsheetml/2006/main" count="5724" uniqueCount="1141">
  <si>
    <t>TIPO</t>
  </si>
  <si>
    <t>Nro</t>
  </si>
  <si>
    <t>PREGUNTA:</t>
  </si>
  <si>
    <t>Si el riesgo de corrupción se materializa podría...</t>
  </si>
  <si>
    <t>Respuesta</t>
  </si>
  <si>
    <t>SI</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</si>
  <si>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</si>
  <si>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</si>
  <si>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</si>
  <si>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</si>
  <si>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</si>
  <si>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</si>
  <si>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</si>
  <si>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</si>
  <si>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</si>
  <si>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</si>
  <si>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</si>
  <si>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</si>
  <si>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</si>
  <si>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</si>
  <si>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¿Afectar la imagen regional?</t>
  </si>
  <si>
    <t>¿Afectar la imagen nacional?</t>
  </si>
  <si>
    <t>¿Generar daño ambiental?</t>
  </si>
  <si>
    <t>MODERADO</t>
  </si>
  <si>
    <t>Genera medianas consecuencias sobre la entidad</t>
  </si>
  <si>
    <t>MAYOR</t>
  </si>
  <si>
    <t>Genera altas consecuencias sobre la entidad.</t>
  </si>
  <si>
    <r>
      <t xml:space="preserve">¿Dar lugar a procesos penales </t>
    </r>
    <r>
      <rPr>
        <sz val="17"/>
        <color rgb="FFFFFFFF"/>
        <rFont val="Calibri"/>
        <family val="2"/>
        <scheme val="minor"/>
      </rPr>
      <t>Nivel de</t>
    </r>
  </si>
  <si>
    <r>
      <t xml:space="preserve">¿Generar pérdida de credibilidad del sector? </t>
    </r>
    <r>
      <rPr>
        <sz val="17"/>
        <color rgb="FFFFFFFF"/>
        <rFont val="Calibri"/>
        <family val="2"/>
        <scheme val="minor"/>
      </rPr>
      <t>impacto</t>
    </r>
  </si>
  <si>
    <r>
      <t xml:space="preserve">¿Ocasionar lesiones físicas o pérdida de vidas humanas? </t>
    </r>
    <r>
      <rPr>
        <b/>
        <sz val="17"/>
        <color rgb="FFFFFFFF"/>
        <rFont val="Calibri"/>
        <family val="2"/>
        <scheme val="minor"/>
      </rPr>
      <t>MAYOR</t>
    </r>
  </si>
  <si>
    <r>
      <t xml:space="preserve">Responder afirmativamente de UNO a CINCO pregunta(s) genera un impacto </t>
    </r>
    <r>
      <rPr>
        <b/>
        <sz val="12"/>
        <color theme="1"/>
        <rFont val="Calibri"/>
        <family val="2"/>
        <scheme val="minor"/>
      </rPr>
      <t>moderado.</t>
    </r>
  </si>
  <si>
    <r>
      <t xml:space="preserve">Responder afirmativamente de SEIS a ONCE preguntas genera un impacto </t>
    </r>
    <r>
      <rPr>
        <b/>
        <sz val="12"/>
        <color theme="1"/>
        <rFont val="Calibri"/>
        <family val="2"/>
        <scheme val="minor"/>
      </rPr>
      <t>mayor.</t>
    </r>
  </si>
  <si>
    <r>
      <t xml:space="preserve">Responder afirmativamente de DOCE a DIECINUEVE preguntas genera un impacto </t>
    </r>
    <r>
      <rPr>
        <b/>
        <sz val="12"/>
        <color theme="1"/>
        <rFont val="Calibri"/>
        <family val="2"/>
        <scheme val="minor"/>
      </rPr>
      <t>catastrófico.</t>
    </r>
  </si>
  <si>
    <t>FECHA</t>
  </si>
  <si>
    <t xml:space="preserve">FORMATO DE DESCRIPCIÓN DEL RIESGO </t>
  </si>
  <si>
    <t xml:space="preserve">CRITERIOS PARA CALIFICAR EL IMPACTO </t>
  </si>
  <si>
    <t>No.</t>
  </si>
  <si>
    <t>Probabilidad</t>
  </si>
  <si>
    <t>Mayor</t>
  </si>
  <si>
    <t>Catastrófico</t>
  </si>
  <si>
    <t>Baja</t>
  </si>
  <si>
    <t>Extremo</t>
  </si>
  <si>
    <t>Moderado</t>
  </si>
  <si>
    <t>Bajo</t>
  </si>
  <si>
    <t>Menor</t>
  </si>
  <si>
    <t>Media</t>
  </si>
  <si>
    <t>Muy Alta</t>
  </si>
  <si>
    <t>Leve 20%</t>
  </si>
  <si>
    <t>Moderado 60%</t>
  </si>
  <si>
    <t>Mayor 80%</t>
  </si>
  <si>
    <t>Catastrófico 100%</t>
  </si>
  <si>
    <t>Frecuencia de la Actividad</t>
  </si>
  <si>
    <t>El riesgo afecta la imagen de algún área de la organización</t>
  </si>
  <si>
    <t>Entre 100 y 500 SMLMV</t>
  </si>
  <si>
    <t>Entre 50 y 100 SMLMV</t>
  </si>
  <si>
    <t>Entre 10 y 50 SMLMV</t>
  </si>
  <si>
    <t>Reputacional</t>
  </si>
  <si>
    <t>PROCESO:</t>
  </si>
  <si>
    <t>LÍDER PROCESO:</t>
  </si>
  <si>
    <t>DEPENDENCIA / PROCESO</t>
  </si>
  <si>
    <t>EXISTENTES  VERSION 1 - 2020</t>
  </si>
  <si>
    <t xml:space="preserve">NUEVOS VERSION 2 - 2020
CON RIESGOS COVID-19 </t>
  </si>
  <si>
    <t>LÍDER DE PROCESO</t>
  </si>
  <si>
    <t>GESTION DE PLANEACIÓN ESTRATÉGICA.</t>
  </si>
  <si>
    <t>Dirección General</t>
  </si>
  <si>
    <t>GESTIÓN DE PLANEACIÓN PRESUPUESTAL</t>
  </si>
  <si>
    <t>GESTIÓN FINANCIERA</t>
  </si>
  <si>
    <t>SubAdtivo y Financiero</t>
  </si>
  <si>
    <t>GESTIÓN DE TALENTO HUMANO Y  SST</t>
  </si>
  <si>
    <t>GESTIÓN DOCUMENTAL</t>
  </si>
  <si>
    <t>GESTIÓN DE RECURSOS FÍSICOS</t>
  </si>
  <si>
    <t>GESTION TÉCNICA DE EMPRENDIMIENTO Y DINAMIZACIÓN EMPRESARIAL</t>
  </si>
  <si>
    <t>SubTécnica</t>
  </si>
  <si>
    <t>GESTIÓN TÉCNICA DEL EMPLEO</t>
  </si>
  <si>
    <t>GESTIÓN DE CALIDAD Y MEJORA CONTINUA</t>
  </si>
  <si>
    <t>GESTIÓN DE CONTROL INTERNO</t>
  </si>
  <si>
    <t>Jefe Control I</t>
  </si>
  <si>
    <t>GESTIÓN JURÍDICA</t>
  </si>
  <si>
    <t>Asesor Jurídico</t>
  </si>
  <si>
    <t>GESTIÓN INFORMATICA</t>
  </si>
  <si>
    <t>Ing. Sistemas</t>
  </si>
  <si>
    <t>TOTAL:</t>
  </si>
  <si>
    <t>RIESGO INHERENTE</t>
  </si>
  <si>
    <t>RIESGO RESIDUAL</t>
  </si>
  <si>
    <t>PROBABILIDAD</t>
  </si>
  <si>
    <t>ZONA RIESGO</t>
  </si>
  <si>
    <t>IMPACTO</t>
  </si>
  <si>
    <t>ACCIONES DE CONTROL</t>
  </si>
  <si>
    <t>RESPONSABLE</t>
  </si>
  <si>
    <t>PLAN DE ACCIÓN</t>
  </si>
  <si>
    <t>FECHA DE IMPLEMENTACIÓN</t>
  </si>
  <si>
    <t>FECHA DE SEGUIMIENTO</t>
  </si>
  <si>
    <t>SEGUIMIENTO</t>
  </si>
  <si>
    <t>ESTADO</t>
  </si>
  <si>
    <t>3. PLAN DE ACCIÓN</t>
  </si>
  <si>
    <t>2. VALORACIÓN DEL RIESGO</t>
  </si>
  <si>
    <t>DESCRIPCIÓN DE LOS CONTROLES</t>
  </si>
  <si>
    <t>ATRIBUTOS</t>
  </si>
  <si>
    <t>IMPLEMENTACIÓN</t>
  </si>
  <si>
    <t>CALIFICACIÓN</t>
  </si>
  <si>
    <t>DOCUMENTACIÓN</t>
  </si>
  <si>
    <t>FRECUENCIA</t>
  </si>
  <si>
    <t>EVIDENCIA</t>
  </si>
  <si>
    <t>TRATAMIENTO</t>
  </si>
  <si>
    <t>AFECTACIÓN</t>
  </si>
  <si>
    <t>No. Control</t>
  </si>
  <si>
    <t>PROCEDENCIA</t>
  </si>
  <si>
    <t>CAUSA</t>
  </si>
  <si>
    <t>DESCRIPCIÓN DEL RIESGO U OPORTUNIDAD</t>
  </si>
  <si>
    <t xml:space="preserve">IMPACTO </t>
  </si>
  <si>
    <t>1. IDENTIFICACIÓN DEL RIESGO</t>
  </si>
  <si>
    <t>CLASIFICACIÓN DEL RIESGO</t>
  </si>
  <si>
    <t xml:space="preserve">FRAUDE EXTERNO </t>
  </si>
  <si>
    <t>FRAUDE INTERNO</t>
  </si>
  <si>
    <t>FALLAS TECNOLÓGICAS</t>
  </si>
  <si>
    <t>RELACIONES LABORALES</t>
  </si>
  <si>
    <t>USUARIOS, PRODUCTOS Y PRÁCTICAS</t>
  </si>
  <si>
    <t>DAÑOS A ACTIVOS FIJOS/EVENTOS EXTERNOS</t>
  </si>
  <si>
    <t>EJECUCIÓN Y ADMINISTRACIÓN DE PROCESOS</t>
  </si>
  <si>
    <t>INSTITUTO MUNICIPAL DE EMPLEO Y FOMENTO EMPRESARIAL DEL MUNICIPIO DE BUCARAMANGA</t>
  </si>
  <si>
    <t>MATRIZ DE GESTIÓN DE RIESGOS Y OPORTUNIDADES</t>
  </si>
  <si>
    <t xml:space="preserve">Emisión </t>
  </si>
  <si>
    <t>Código:</t>
  </si>
  <si>
    <t>E-GPE-FO03</t>
  </si>
  <si>
    <t xml:space="preserve">Fecha </t>
  </si>
  <si>
    <t>DIRECCIÓN GENERAL
100</t>
  </si>
  <si>
    <t>Consecutivo:</t>
  </si>
  <si>
    <t>GESTIÓN DE PLANEACCIÓN ESTRATEGICA</t>
  </si>
  <si>
    <t>Página:</t>
  </si>
  <si>
    <t>001</t>
  </si>
  <si>
    <t>Versión: 2</t>
  </si>
  <si>
    <t xml:space="preserve">No. Riesgo </t>
  </si>
  <si>
    <t>TIPOLOGÍA (FACTOR DE GUÍA)</t>
  </si>
  <si>
    <t>CONTEXTO INTERNO</t>
  </si>
  <si>
    <t>Riesgo de Corrupción</t>
  </si>
  <si>
    <t>*Falta  de socialización del código de ética y buen gobierno 
 *Incumplimiento del código disciplinario</t>
  </si>
  <si>
    <t>Director General</t>
  </si>
  <si>
    <t>CONTEXTO EXTERNO</t>
  </si>
  <si>
    <t>Riesgo de Gestión</t>
  </si>
  <si>
    <t>2. Incumplimiento del plan de acción institucional y/o las necesidades del Instituto</t>
  </si>
  <si>
    <t xml:space="preserve">* Insuficiencia de recursos económicos, humanos y fisicos </t>
  </si>
  <si>
    <t>Gestionar recursos ante el consejo directivo y otras entidades</t>
  </si>
  <si>
    <t>Presentar solicitudes de recursos ante el consejo directivo según las necesidades del Instituto</t>
  </si>
  <si>
    <t>Riesgo Gerencial</t>
  </si>
  <si>
    <t xml:space="preserve">*Fallas en la planeación del presupuesto             *Debilidad en el apoyo del equipo financiero          </t>
  </si>
  <si>
    <t>Implementación del Modelo MIPG para lograr una integración y planeación pptal</t>
  </si>
  <si>
    <t>Directora General</t>
  </si>
  <si>
    <t>* No contar con firma digital registrada
*Uso de firmas escaneada, dada la contigencia del Covid-19</t>
  </si>
  <si>
    <t>*Implementar la firma digital para el caso de la Dirección General.</t>
  </si>
  <si>
    <t xml:space="preserve">                                                                  
*Adoptar e implementar la firma digital para el caso de la Dirección General.  </t>
  </si>
  <si>
    <t>6. Se deben realizar pagos de obligaciones  no contempladas en el presupuesto</t>
  </si>
  <si>
    <t>*Insuficiencia de recursos para pagos de demandas y otras obligaciones no contempladas por el presupuesto</t>
  </si>
  <si>
    <t>Mensual</t>
  </si>
  <si>
    <t>* Ausencia de procedimientos de ejeución y de control
* Falta flujo de información  entre áreas al interior de la entidad</t>
  </si>
  <si>
    <t>Software o aplicativo que liquide pagos</t>
  </si>
  <si>
    <t xml:space="preserve">*Retroalimentar  al equipo de tesorería en la actualización normativa frente a la liquidación de estampillas y manejo del Software .  </t>
  </si>
  <si>
    <t xml:space="preserve">*No existen procedimientos estructurados                         *Falencias en el reconocimiento, medición y revelación de los hechos económicos de la Institución de manera individualizada según marco normativo                   </t>
  </si>
  <si>
    <t>Cumplir con el procedimiento de control implementado dentro del área contable</t>
  </si>
  <si>
    <t>*Implementar el procedimiento de control en el área contable                    *Socializar e implementar el Manual operativo de políticas y procedimientos contables</t>
  </si>
  <si>
    <t>30 Jun 2020
10 Dic 2020</t>
  </si>
  <si>
    <t>Falta de controles y seguimiento al pago de las obligaciones</t>
  </si>
  <si>
    <t>Manejar un candelario de pagos</t>
  </si>
  <si>
    <t xml:space="preserve">Realizar seguimiento preventivo y de control por parte de la subdirección administrativa y financiera en el calendario de pagos </t>
  </si>
  <si>
    <t>Director General-Subdirector administrativo y financiero</t>
  </si>
  <si>
    <t>*Falta de disposición del personal para participar de las capacitaciones programadas por el instituto
*Bajos recursos asignados al programa institucional de Capacitación</t>
  </si>
  <si>
    <t>Implementación del Plan Institucional de Capacitación - PIC</t>
  </si>
  <si>
    <t>*Decisiones administrativas de la Dirección General</t>
  </si>
  <si>
    <t>Diseñar mecanismos para la gestión del conocimiento de la institución</t>
  </si>
  <si>
    <t>Riesgo Operativo</t>
  </si>
  <si>
    <t>*Actos y condiciones inseguras</t>
  </si>
  <si>
    <t>Implementar acciónes de la matriz de identificación de peligros</t>
  </si>
  <si>
    <t>Director General-Subdirector administrativo y financiero
Contratista responsable del SG-SST COPAST</t>
  </si>
  <si>
    <t>*No se cuenta con información actualizada sobre atención a emergencias 
*El personal no cuenta con  debida preparación para emergencias</t>
  </si>
  <si>
    <t xml:space="preserve">Plan de Emergencias </t>
  </si>
  <si>
    <t>*Socializar y capacitar al personal en plan de gestión de riesgos de desastres dentro de la inducción y/o reinducción del personal</t>
  </si>
  <si>
    <t>* El contacto con personas que posiblemente esten contaminados.
* El Instituto no cuenta con un protocolo de Bioseguridad.
 * Falta de un profesional en Salud y Seguridad en el trabajo.</t>
  </si>
  <si>
    <t>*Protocolo de bioseguridad</t>
  </si>
  <si>
    <t>Monitoreo de aciones implementadas por parte del encargado del SST</t>
  </si>
  <si>
    <t>* Malas y/o forzadas posturas
*Sillas inadeacuadas
*Poca luz en el sitio de trabajo
*Movimientos repetitivas</t>
  </si>
  <si>
    <t>*Plan de seguimiento y acompañamiento</t>
  </si>
  <si>
    <t xml:space="preserve"> *Realizar seguimiento a funcionarios y contratista sobre las condiciones de trabajo remoto. 
*Realizar un plan de seguimiento y acompañamiento para mitigar las enfermedades musculoesqueléticas. </t>
  </si>
  <si>
    <t>Subdirector administrativo y financiero
Contratista responsable del SG-SST COPAST</t>
  </si>
  <si>
    <t xml:space="preserve">*  Disponibilidad de horario extendida                                                  * Ocupación del trabajo, los hijos y la casa al mismo tiempo                                      *Muchos días confinados en casa  </t>
  </si>
  <si>
    <t>* Realizar un plan  de acompañamiento psicosocial a los funcionarios y contratistas  por parte de un profesional en seguridad y salud en el trabajo.</t>
  </si>
  <si>
    <t>*Desplazamientos fuera del puesto de trabajo sin informar a la Subdirección Administrativa o a la ARL.</t>
  </si>
  <si>
    <t>*Notificar a la ARL</t>
  </si>
  <si>
    <t>*Emitir una circular informando a funcionarios y contratistas la obligatoriedad de informar a la Subdirección Administrativa  sobre los desplazamientos que se requieran realizar fuera de su puesto de trabajo,  para ser informados con antelación a la respectiva ARL</t>
  </si>
  <si>
    <t>Dar cumplimiento a la Ley de Archivo</t>
  </si>
  <si>
    <t>*Implementar la ley de archivo
*Realizar informe de seguimiento semestral sobre el avance en la implementación de la ley.</t>
  </si>
  <si>
    <t>Seguridad permanente para la institución</t>
  </si>
  <si>
    <t>Realizar una depuración de la vida útil de los recursos fisicos de la entidad e informar a la dirección general sobre la necesidad de renovación</t>
  </si>
  <si>
    <t>Programas de control ambiental, procedimiento y matriz para la identificación de aspectos y evaluación de impactos ambientales</t>
  </si>
  <si>
    <t>*Gestión de un apoyo para monitorear la implementación de los programas ambientales (UEA; UEE; PGIR) 
*Realizar seguimiento y medición a los programas de gestión ambiental</t>
  </si>
  <si>
    <t>Subdirector administrativo y financiero</t>
  </si>
  <si>
    <t>23. Formulación de metas en el plan de desarrollo que no atiendan las necesidades y expectativas de los ciudadanos objeto del IMEBU</t>
  </si>
  <si>
    <t>24. Incumplimiento del cronograma, actividades y/o presupuesto de los proyectos aprobados a partir de la contingencia generada por el covid-19.</t>
  </si>
  <si>
    <t>*Crisis económica empresarial generada por el covid-19
*Alislamiento preventivo generado por el Covid-19
*Trabajo remoto generado por  el covid-19.</t>
  </si>
  <si>
    <t>*Diseño e implementación de estrategias</t>
  </si>
  <si>
    <t>*Diseñar e implementar estrategias que coadyuven al cumplimiento de los objetivos de los proyectos vigentes cuyo desarrollo se ha visto afectado por la crisis generada por el covid-19.</t>
  </si>
  <si>
    <t>Subdirector técnico
Contratista encargado de proyectos</t>
  </si>
  <si>
    <t>Existencia de una sola persona en el cumplimiento de las funciones</t>
  </si>
  <si>
    <t xml:space="preserve">Equipo interdisciplinario de control interno conformado </t>
  </si>
  <si>
    <t>*Crear cultura en la institución de autocontrol a través de sesiones de trabajo con los funcionarios de la entidad
*Informar a la dirección la necesidad de contar con recurso humano calificado para adelantar los fines de control interno.</t>
  </si>
  <si>
    <t>Jefe de Control Interno</t>
  </si>
  <si>
    <t>*Desconocimiento de la legislación vigente
*Falta de recursos para formación.</t>
  </si>
  <si>
    <t>Formación en actualización de las normas de control interno</t>
  </si>
  <si>
    <t>*Incorporar en el PIC formación en normas de control interno
*Asistir a un congreso anual referente a las responsabilidades de los Controles Internos</t>
  </si>
  <si>
    <t>Jefe de control interno</t>
  </si>
  <si>
    <t>*Desconocimiento del MIPG y los factores de evaluación del FURAG
*No involucrar la evaluación del FURAG en la planeación Inst.</t>
  </si>
  <si>
    <t>Cumplimiento de la normatividad MIPG</t>
  </si>
  <si>
    <t>*Realizar dentro del Comité de Control Interno -CICI, la revisión de la evaluación realizada por el FURAG frente a los temas que se vienen incumplimiento.
*Recomendar a la Alta Dirección los temas a incorporar en la Planeación Estratégica</t>
  </si>
  <si>
    <t>Jefe de Control Interno
Planeación</t>
  </si>
  <si>
    <t>*Desconocimiento de la Gestión de Riesgos
*Falta sentido de pertenencia
*Falta sensibilización frente a la identificación de riesgos</t>
  </si>
  <si>
    <t>*Capacitación sobre la importancia de la Gestión de Riesgo en el accionar público.
*Resaltar institucionalmente al área que desmuestre el empoderamiento en la gestión de los riesgos de su dependencia.
*Seguimiento desde el CICI cuatrimestralmente a la gestión de los riesgos</t>
  </si>
  <si>
    <t>*Desconocimiento       Falta de procedimiento</t>
  </si>
  <si>
    <t xml:space="preserve">Cumplimiento de las acciones de control </t>
  </si>
  <si>
    <t>Informar a la Dirección sobre el estado actual de la seguridad de las clave de acceso a los sistemas de la entidad (servidor, computadores, sistemas en general).</t>
  </si>
  <si>
    <t xml:space="preserve">Ingeniero de Sistemas  - Jefe de Control Interno   </t>
  </si>
  <si>
    <t>* La no realización de entrega del cargo (elementos, información digital, archivo) entre funcionario entrante y el saliente</t>
  </si>
  <si>
    <t>*Entrega de cargo a  funcionario entrante</t>
  </si>
  <si>
    <t>Solicitar a la Subdirección  Administrativa y Financiera (con copia a la Dirección) se haga exigible la entrega del cargo (elementos inventarios, información digital, archivo físico) mediante acta  por parte del funcionario saliente al funcionario designado para que se agilicen los procesos de empalme o a la Dirección General según sea el caso.</t>
  </si>
  <si>
    <t xml:space="preserve">*Falta de seguridad del sitio del archivo
*Existencia de  factores de riesgo biológico como roedores y comején </t>
  </si>
  <si>
    <t>Espacio adecuado para proteger y controlar el archivo de gestión bajo custodia de la oficina jurídica</t>
  </si>
  <si>
    <t>*Falta al deber funcional de cumplir con la ley y el manual de supervisión
*Carga laboral y de supervisión excesiva
*Falta de personal</t>
  </si>
  <si>
    <t>Cumlimiento del manual de supervisión y del procedimiento de supervisión</t>
  </si>
  <si>
    <t>*La entidad no cuenta con profesionales del área jurídica que tengan conocimientos epecíficos en estudios de mercado y de sector</t>
  </si>
  <si>
    <t>* Que hackeen las cuentas de correo electrónico y sistemas de la entidad
* Que no exista un manual de procedimientos en el área de sistemas.</t>
  </si>
  <si>
    <t xml:space="preserve">Implementación del manual de procesos y procedimientos del área de informática </t>
  </si>
  <si>
    <t>Ingeniero de Sistemas</t>
  </si>
  <si>
    <t>1. Por fallas en el pbx
2. No se contrató la configuración de las líneas telefónicas en troncal PBX</t>
  </si>
  <si>
    <t>*Efectiva implementación de un servicio de telecomunicaciones para la entidad</t>
  </si>
  <si>
    <t>*Software libre                     *No está automatizada la descarga de la información</t>
  </si>
  <si>
    <t>Realizar mensualemente una copia de seguridad de la información</t>
  </si>
  <si>
    <t xml:space="preserve">*El ingeniero de sistemas deberá supervisar que todos los contratistas y funcionarios realicen mensualemnte una copia de seguridad y que la información quede guardada en el servidor </t>
  </si>
  <si>
    <t>*Trabajar en equipos que no son de la entidad
* La falta o deficiente utilización de antivirus tanto en los equipos personales utilizados para el teletrabajo, como los equipos propios de la entidad                                      * La falta de una copia de seguridad de la información cada cierto período de tiempo
*Deficiente red de internet</t>
  </si>
  <si>
    <t>*Emitir una comunicación a la dirección, argumentando los riesgos que se tienen al no contar con las debias licencias de antivirus para los equipos     
*Enviar a través de correo institucional desde el área de sistemas la solicitud a funcionarios y contratistas que no esten utilizando equipos propios de la entidad dentro de la modalidad de teletrabajo para la creación de un drive en donde se pueda subir la información, mientras se supera la contingencia y al regresar a las actividades denro de la oficina esta información debe ser entregada al ingeniero para que realice la debida copia de seguridad.  
*Realizar copia de seguridad por lo menos una vez al mes en todos los equipos de la entidad</t>
  </si>
  <si>
    <t xml:space="preserve">Uso de nuevas plataformas digitales gratuitas con falta de garantías de seguridad digital </t>
  </si>
  <si>
    <t xml:space="preserve">*Adquisión de herramientas tecnológicas y/o de comunicación virtual </t>
  </si>
  <si>
    <t xml:space="preserve">* Emitir correo electrónico  desde el área de sistemas a todos los funcionarios y contratistas orientando sobre las maneras adecuadas de compartir información importante de la institución al momento de  la utilización de las plataforma virtuales que se vienen utilizando durante la contingencia.                                                        *Proponer a la Subdirección Administrativa y Financiera la adquisición de herramientas de comunicación virtual. </t>
  </si>
  <si>
    <t>46. Inoportuna implementación de los procedimientos aprobados</t>
  </si>
  <si>
    <t>Falta de tiempo.
Inasistencia del personal involucrado.
Desconocimiento de los procedimientos adoptados</t>
  </si>
  <si>
    <t>* Socialización e Implementación de los procedimientos adoptados relacoionados con los subprocesos misionales
*Realizar auditoría al cumplimiento de los procedimientos adoptados</t>
  </si>
  <si>
    <t>47. Los indicadores de gestion no miden el real desempeño de los procesos.</t>
  </si>
  <si>
    <t>Formulación inadecuada
Información desactualizada</t>
  </si>
  <si>
    <t>48. La seguridad  información documentada en el SIGC es vulnerable por los bajos niveles de restricción.</t>
  </si>
  <si>
    <t>Desconocimiento de los funcionarios del SIGC y del procedimiento de control de cambios.</t>
  </si>
  <si>
    <t>49. Las políticas, manuales y procedimientos establecidos de los procesos se encuentren obsoletos.</t>
  </si>
  <si>
    <t>AFECTACIÓN ECONÓMICO</t>
  </si>
  <si>
    <t xml:space="preserve">*No identificación de necesidades y expectativas de la comunidad
*Falta de recursos económicos </t>
  </si>
  <si>
    <t>Riesgo Estrategico</t>
  </si>
  <si>
    <t>Riesgo de Seguridad de la Información</t>
  </si>
  <si>
    <t>Subdirectora Técnica</t>
  </si>
  <si>
    <t>27/01/2021</t>
  </si>
  <si>
    <t>Documentación obsoleta en el Sistema Integrado de Gestión de Calidad.</t>
  </si>
  <si>
    <t>26 de enero de 2021</t>
  </si>
  <si>
    <t>*Riesgo en daño de equipos por desgaste natural, depreciación .  
*Mal utilización del sistema, movimiento de equipos. 
*Deficit en equipos de punta</t>
  </si>
  <si>
    <t>Eventos relacionados con la perdida de la información</t>
  </si>
  <si>
    <t>N/A</t>
  </si>
  <si>
    <t>AFECTACIÓN REPUTACIONAL</t>
  </si>
  <si>
    <t>Incumplimiento de las normas disciplinarias y de buena conducta por parte de los servidores públicos.</t>
  </si>
  <si>
    <t>AFECTACIÓN PRESUPUESTAL</t>
  </si>
  <si>
    <t>*Dispersión de información a falta de una centralización de la misma.
*Falta de un sistema de información unificado de tratamiento de datos e información</t>
  </si>
  <si>
    <t xml:space="preserve">Eventos relacionados la infraestructura tecngologica </t>
  </si>
  <si>
    <t>* No contar con firma digital registrada</t>
  </si>
  <si>
    <t>Suplantaciones de firmas en documentos que circulen dentro y fuera de la entidad.</t>
  </si>
  <si>
    <t>Falta de capacitación en temas relacionados</t>
  </si>
  <si>
    <t>Continua</t>
  </si>
  <si>
    <t>Cargue de la información contractual de forma extemporanea  en la ejecución de los procesos  en las plataformas virtuales habilitadas por los entes de control y la agencia de contratación estatal.</t>
  </si>
  <si>
    <t xml:space="preserve"> Falta de un procedimiento en donde se establezca los roles y las responsabilidades del cargue de la información contractual.
Falta de capacitación a las personas encargadas del cargue de la información. 
Falta de seguimiento al cargue de la información.</t>
  </si>
  <si>
    <t xml:space="preserve">Fallas en la adquisición de los bienes y servicios requeridos por la entidad </t>
  </si>
  <si>
    <t xml:space="preserve">Se deben realizar pagos de obligaciones  no contempladas en el presupuesto </t>
  </si>
  <si>
    <t>Mal uso de lo sistemas, generando Errores en calculos para pagos internos y externos</t>
  </si>
  <si>
    <t>Riesgo financiero</t>
  </si>
  <si>
    <t>Perdida de recursos economicos debido a la realizacion de operaciones no autorizadas por la entidad</t>
  </si>
  <si>
    <t>Fraude electronico po parte de terceros</t>
  </si>
  <si>
    <t>Subdirector Adtivo y Financiero</t>
  </si>
  <si>
    <t>operativo</t>
  </si>
  <si>
    <t>Deterioro o perdida de los archivos de la entidad</t>
  </si>
  <si>
    <t>Ausencia de control en el tramite y manejo de los archivos de las diferenctes dependencias ( Archivos de Gestión)</t>
  </si>
  <si>
    <t>Inexistencia de espacio adecadao para el archivo central de la entidad</t>
  </si>
  <si>
    <t xml:space="preserve"> Incumplimiento de las normas disciplinarias y de buena conducta por parte de los servidores públicos.</t>
  </si>
  <si>
    <t>*Falta  de socialización del código de ética y buen gobierno 
 *Incumplimiento del código disciplinario</t>
  </si>
  <si>
    <t>Socialización del Código de Ética y Buen Gobierno.
Capacitación a los funcionarios sobre Código Disciplinario</t>
  </si>
  <si>
    <t>1
2</t>
  </si>
  <si>
    <t xml:space="preserve">% </t>
  </si>
  <si>
    <t>Alta</t>
  </si>
  <si>
    <t>Alto</t>
  </si>
  <si>
    <t>X</t>
  </si>
  <si>
    <t>Preventivo</t>
  </si>
  <si>
    <t>Manual</t>
  </si>
  <si>
    <t>Documentado</t>
  </si>
  <si>
    <t>Con registro</t>
  </si>
  <si>
    <t>Reducir</t>
  </si>
  <si>
    <t>Socialización con los funcionarios del instituto sobre el código de Integridad.
Capacitación a los funcionarios sobre código disciplinario</t>
  </si>
  <si>
    <t xml:space="preserve">30 Marzo 
30 Junio
30 Sep
10 Dic </t>
  </si>
  <si>
    <t>En curso</t>
  </si>
  <si>
    <t>Trimestralmente el  Jefe de Control Interno y el Asesor Jurídica realizan capacitación</t>
  </si>
  <si>
    <t>Incumplimiento del plan de acción institucional y/o las necesidades del Instituto</t>
  </si>
  <si>
    <t xml:space="preserve">30 Junio
</t>
  </si>
  <si>
    <t>1- 5 Abril
1-5 Julio
1-5 Oct
15-20 Dic</t>
  </si>
  <si>
    <t xml:space="preserve">
1-5 Julio
</t>
  </si>
  <si>
    <t xml:space="preserve">En las primeras sesiones de Consejo Directivo, la Dcc solicita que se adicionen recursos para cumplir con las metas del plan de acción </t>
  </si>
  <si>
    <t>Sin Documentar</t>
  </si>
  <si>
    <t>Aleatoria</t>
  </si>
  <si>
    <t>Muy Baja</t>
  </si>
  <si>
    <t xml:space="preserve">*Realizar una planeación anual de los procesos contractuales a realizar, acorde  al presupuesto y a las necsidades identificadas. </t>
  </si>
  <si>
    <t>Al inicio de la vigencia el equipo directivo realiza la planeación de contratación para todo el año, y se debe realizar seguimiento trimestral.</t>
  </si>
  <si>
    <t xml:space="preserve">30 Junio 
</t>
  </si>
  <si>
    <t xml:space="preserve">1-5 Julio
</t>
  </si>
  <si>
    <t>La secretaría de la Dirección realizará la correspondiente gestión para que se realice la firma digital</t>
  </si>
  <si>
    <t>Director General
Asesor Jurídico</t>
  </si>
  <si>
    <t>*Establecer conciliaciones o negociaciones con los involucrados en las demandas
*Realizar seguimiento a los procesos judiciales
*Informar al consejo directivo de las situaciones que se presenten para gestionar los recursos y mantenerlos en los EEFF.</t>
  </si>
  <si>
    <t xml:space="preserve">La Dirección General gesiontará los recursos ante la administración central, grarntizando que estos permanezcan para atender estas obligaciones.  El área jurídica realiza seguimiento. </t>
  </si>
  <si>
    <t>Que se presente un error en el proceso de liquidación de estampillas y retenciones; en el pago de los contratos de apoyo, contratistas y funcionarios de planta</t>
  </si>
  <si>
    <t>Que se realicen pagos de obligaciones  no contempladas en el presupuesto</t>
  </si>
  <si>
    <t xml:space="preserve">Suplantaciones de firmas en documentos que circulen dentro y fuera de la entidad. </t>
  </si>
  <si>
    <t>Inconsistencia en los estados financieros por presentación extemporanéa ante los entes de control</t>
  </si>
  <si>
    <t>Incumplimiento de las obligaciones formales tributarias</t>
  </si>
  <si>
    <t xml:space="preserve">Automático </t>
  </si>
  <si>
    <t>Subdirector Administrativ y  Financiero</t>
  </si>
  <si>
    <t>El Sayf debe garantizar la capacitación y actualización normativa de todo el equipo financiero</t>
  </si>
  <si>
    <t>Subdirector Administrativ y  Financiero
Contador</t>
  </si>
  <si>
    <t xml:space="preserve">
1-5 Julio
15-20 Dic</t>
  </si>
  <si>
    <t xml:space="preserve">El Sayf debe garantizar la capacitación e implementación del Manual opertivo contable </t>
  </si>
  <si>
    <t>*Defensa Jurídica</t>
  </si>
  <si>
    <t xml:space="preserve">30 Marzo </t>
  </si>
  <si>
    <t xml:space="preserve">1- 5 Abril
</t>
  </si>
  <si>
    <t>El Contador debe estructurar el calendario de pagos,y el Ing. De sistemas programar esas alertas</t>
  </si>
  <si>
    <t>Que no se cumpla con el Programa Institucional de Capacitación</t>
  </si>
  <si>
    <t>*Desconocimiento de los controles ambientales
*Falta de personal para la gestión de los riesgos ambientales</t>
  </si>
  <si>
    <t>Cumplimiento de la vida útil y no se cuenta con presupuesto para su renovación</t>
  </si>
  <si>
    <t>* Falta de personal idóneo para el manejo del archivo.
* Inexistencia de un espacio adecuado para el archivo central de la entidad.</t>
  </si>
  <si>
    <t>*Informar por medio escrito las capacitaciones solicitando recibido y confirmación de asistencia o justificación de No Asistencia
*Realizar gestión con entidades externas para la debida ejecución del PIC
*Solicitar a la dirección recursos financieros para el PIC</t>
  </si>
  <si>
    <t>El Sayf debe garantizar la capacitación establecida en el PIC</t>
  </si>
  <si>
    <t>*Realizar inducción y capacitación en los proyectos y programas misionales  y de la Institución.
*Reinducción al personal que está vigente</t>
  </si>
  <si>
    <t>El Sayf debe garantizar la gestión de conocimiento del talento humano.</t>
  </si>
  <si>
    <t>Fallas en los controles en atención a emergencias y/o desastres</t>
  </si>
  <si>
    <t>Alta rotación de personal de apoyo del área misional y administrativa</t>
  </si>
  <si>
    <t>Ocurrencia de accidentes de trabajo y enfermedades laborales.</t>
  </si>
  <si>
    <t>*Implementar los controles establecidos de acuerdo a la metodología GTC 45
*Hacer seguimiento a la implementación de los controles  de prevención de accidentes  mediante reuniones de COPAST</t>
  </si>
  <si>
    <t xml:space="preserve">El Sayf debe garantizar que se implementen los controles de la matriz de peligros </t>
  </si>
  <si>
    <t xml:space="preserve">30 Junio
10 Dic </t>
  </si>
  <si>
    <t xml:space="preserve">
1-5 Julio
15-20 Dic</t>
  </si>
  <si>
    <t>El Sayf debe garantizar la capacitación del talento humano.</t>
  </si>
  <si>
    <t>Riesgo de contagio del Covid-19 a empleados y contratistas por el COVID-19.</t>
  </si>
  <si>
    <t>*Diseñar e implementar un protocolo de bioseguridad en el Instituto.</t>
  </si>
  <si>
    <t>GESTION TÉCNICA DE EMPRENDIMIENTO Y DINAMIZACIÓN EMPRESARIAL 
GESTIÓN TÉCNICA DEL EMPLEO</t>
  </si>
  <si>
    <t>Aparición de trastornos y/o lesiones musculoesquelético, generados por las condiciones actuales de trabajo remoto.</t>
  </si>
  <si>
    <t>Monitoreo de aciones implementadas por parte del encargado del archivo.</t>
  </si>
  <si>
    <t>Monitoreo de aciones implementadas por parte del encargado de recursos fisicos</t>
  </si>
  <si>
    <t>Monitoreo de aciones implementadas por parte del encargado de la gestión ambiental</t>
  </si>
  <si>
    <t>Monitoreo de aciones implementadas por parte de los coordinadores de proyectos.</t>
  </si>
  <si>
    <t>Monitoreo de aciones implementadas por parte del jefe de control interno</t>
  </si>
  <si>
    <t xml:space="preserve">30 Jun 
10 Dic </t>
  </si>
  <si>
    <t>Muy alta</t>
  </si>
  <si>
    <t>Monitoreo de aciones implementadas por parte deL Asesor Juridico</t>
  </si>
  <si>
    <t>Monitoreo de aciones implementadas por parte del Ingeniero de Sistemas</t>
  </si>
  <si>
    <t>Delegado de Calidad y equipo de apoyo SIGC</t>
  </si>
  <si>
    <t>*Adquirir según calendarios las licencias de antivirus               
*Realizar copia de seguridad una vez al mes</t>
  </si>
  <si>
    <t>Ing. De Sistemas</t>
  </si>
  <si>
    <t>1-5 Julio</t>
  </si>
  <si>
    <t>El ing. de sistemas informe y evidencia la necesidad de la herramienta tecnólgica y/o de comunicación virtual</t>
  </si>
  <si>
    <t>Cambio de personal periodicamente
Inasistencia del personal involucrado.
Desconocimiento de los procedimientos adoptados</t>
  </si>
  <si>
    <t>*Realizar revisión periódica  y depuración de las políticas, manuales y procedimientos con los dueños de los procesos y hacer actualización respectiva.</t>
  </si>
  <si>
    <t xml:space="preserve">El delegado de Calidad y el equipo de apoyo deben estar en permanente seguimiento a la implentación del SIGC </t>
  </si>
  <si>
    <t>*Documentación obsoleta en el Sistema Integrado de Gestión de Calidad, debido a la ausencia de apoyo profesional para la implementación de SIGC o cambio periodico del mismo.</t>
  </si>
  <si>
    <t xml:space="preserve">El delegado de Calidad y el equipo de apoyo deben estar en permanente actualización del SIGC </t>
  </si>
  <si>
    <t>30 Junio</t>
  </si>
  <si>
    <t>Muy baja</t>
  </si>
  <si>
    <t>Las políticas, manuales y procedimientos establecidos de los procesos se encuentren obsoletos.</t>
  </si>
  <si>
    <t>La seguridad  información documentada en el SIGC es vulnerable por los bajos niveles de restricción.</t>
  </si>
  <si>
    <t>Inoportuna implementación de los procedimientos aprobados</t>
  </si>
  <si>
    <t>Violación de la seguridad informática</t>
  </si>
  <si>
    <t>Pérdida o alteración de información importante de la entidad por las condiciones actuales del trabajo remoto</t>
  </si>
  <si>
    <t>Falta de seguridad en la información que se maneja en la nube (drive google)</t>
  </si>
  <si>
    <t>Se presentan demoras en las telecomunicaciones por no contar con pbx</t>
  </si>
  <si>
    <t>Que se presente pérdida de información</t>
  </si>
  <si>
    <t xml:space="preserve">Baja calidad en los estudios de mercado y de sector </t>
  </si>
  <si>
    <t>Deficiente, inadecuada y/o débil supervisión de contratos.</t>
  </si>
  <si>
    <t>Que se presente deterioro o pérdida del archivo bajo custodia del área jurídica</t>
  </si>
  <si>
    <t xml:space="preserve">Incumplimiento del cronograma del Plan Anual de Auditorias de la oficina de Control Interno. </t>
  </si>
  <si>
    <t xml:space="preserve">Falta de dsponibilidad de la información que se sube en el servidor por parte de los funcionarios </t>
  </si>
  <si>
    <t>Débil empoderamiento de los funcionarios de planta en el Sistema Ambiente de Control con relación a la Gestión de los Riesgos</t>
  </si>
  <si>
    <t>Que no evolucionen las políticas de gestión y desempeño evaluadas por el FURAG</t>
  </si>
  <si>
    <t>Incumplimiento de las normas actuales en control interno</t>
  </si>
  <si>
    <t>Incumplir con el plan de trabajo propuesto para la vigencia</t>
  </si>
  <si>
    <t>Incumplimiento del cronograma, actividades y/o presupuesto de los proyectos aprobados a partir de la contingencia generada por el covid-19.</t>
  </si>
  <si>
    <t xml:space="preserve">Incumplimiento de la gestión ambiental </t>
  </si>
  <si>
    <t xml:space="preserve">Pérdida o daño de los recursos físicos </t>
  </si>
  <si>
    <t>Deterioro o pérdida de los archivos de la entidad</t>
  </si>
  <si>
    <t>Accidentes laborales no cubiertos por la ARL como consecuencia de no informar previamente desplazamientos fuera del puesto de trabajo.</t>
  </si>
  <si>
    <t>Incremento y/o alteración de la salud mental (estrés, depresión, ansiedad, trastorno del sueño, entre otras) como consecuencia del trabajo remoto.</t>
  </si>
  <si>
    <t>Diseño e implementación de procedimiento de cargue de información contractual.</t>
  </si>
  <si>
    <t>*Diseñar procedimiento en donde se establezca roles y actividades que permitan garantizar el cargue de la información contractua. 
*Realizar monitoreo al cargue de la información contractual en los diferentes sistemas.</t>
  </si>
  <si>
    <t xml:space="preserve">*Digitalización de los expedientes (con disposición segura de la información) para garantizar que frente a la pérdida física se disponga de la digital. </t>
  </si>
  <si>
    <t xml:space="preserve">*Solicitar a la Subdirección administrativa y financiera judicantes que apoyen el proceso. 
*Una vez se cuente con los judicantes, capacitarlos para que apoyec la verificación documental de los expedientes contractuales. </t>
  </si>
  <si>
    <t>*Realizar capacitación al contratista encargado de los estudiosde mercado y  del sector y  un funcionario de la subdireccion administrativa y financiera  para fortalecer lel proceso.</t>
  </si>
  <si>
    <t xml:space="preserve">Asesor Juridico
Subdirector administrativo y financiero          </t>
  </si>
  <si>
    <t xml:space="preserve">*Implementar los procedimientos adoptados
*Capacitación a todo personal, respecto al uso seguro de correos electrónicos institucionales y sistemas de información.                       *Copias locales de la información de la página web cada 15 días                                                           
</t>
  </si>
  <si>
    <t>*Realizar informe con necesidades de mantenimiento del equipo requerido para PBX y presentarlo a la Dirección Gral y a la Subdiraf
*Disponer de una linea celular para la atención al publico en general.</t>
  </si>
  <si>
    <t>Etiquetas de fila</t>
  </si>
  <si>
    <t>Total general</t>
  </si>
  <si>
    <t>PROCESO</t>
  </si>
  <si>
    <t>Cuenta de TIPO</t>
  </si>
  <si>
    <t>Etiquetas de columna</t>
  </si>
  <si>
    <t>Total</t>
  </si>
  <si>
    <t>Tipo de riesgo</t>
  </si>
  <si>
    <t>Gestión de calidad y mejora continua</t>
  </si>
  <si>
    <t>Gestión de control interno</t>
  </si>
  <si>
    <t>Gestion de planeación estratégica.</t>
  </si>
  <si>
    <t>Gestión de planeación presupuestal</t>
  </si>
  <si>
    <t>Gestión de recursos físicos</t>
  </si>
  <si>
    <t>Gestión de talento humano y  sst</t>
  </si>
  <si>
    <t>Gestión financiera</t>
  </si>
  <si>
    <t>Gestión informatica</t>
  </si>
  <si>
    <t>Gestión jurídica</t>
  </si>
  <si>
    <t>Gestion técnica de emprendimiento y dinamización empresarial
Gestión técnica del empleo</t>
  </si>
  <si>
    <t xml:space="preserve">Total </t>
  </si>
  <si>
    <t>DIRECCIÓN GENERAL 
100</t>
  </si>
  <si>
    <t>Versión: 3</t>
  </si>
  <si>
    <t xml:space="preserve">Fecha ( DD/MM/AAAA): </t>
  </si>
  <si>
    <t xml:space="preserve">Consecutivo: </t>
  </si>
  <si>
    <t>1 de 3</t>
  </si>
  <si>
    <t>*Falta  de socialización del código de ética y buen gobierno 
*Incumplimiento del código disciplinario</t>
  </si>
  <si>
    <t>*Socialización del Código de Ética y Buen Gobierno.
*Capacitación a los funcionarios sobre Código Disciplinario</t>
  </si>
  <si>
    <t>*Socialización con los funcionarios del instituto sobre el código de Integridad.
*Capacitación a los funcionarios sobre código disciplinario.</t>
  </si>
  <si>
    <t xml:space="preserve">30 Junio
15 Dic </t>
  </si>
  <si>
    <t>1-5 Julio
15-20 Dic</t>
  </si>
  <si>
    <t>Semestralmente el  Jefe de Control Interno y el Asesor Jurídica realizan capacitación</t>
  </si>
  <si>
    <t xml:space="preserve">*Insuficiencia de recursos económicos, humanos y fisicos </t>
  </si>
  <si>
    <t>Incumplimiento de las metas del plan de acción institucional y/o las necesidades del Instituto</t>
  </si>
  <si>
    <t xml:space="preserve">*Gestionar recursos ante el consejo directivo y otras entidades.
</t>
  </si>
  <si>
    <t>*Presentar solicitudes de recursos ante el consejo directivo según las necesidades del Instituto.
Nota. Este control se aplicará en el evento que se requieran.</t>
  </si>
  <si>
    <t xml:space="preserve">En sesión de Consejo Directivo, la Dirección solicita que se adicionen recursos para cumplir con las metas del plan de acción </t>
  </si>
  <si>
    <t xml:space="preserve">*Fallas en la planeación del presupuesto             </t>
  </si>
  <si>
    <t>*Implementación del Modelo MIPG para lograr una integración y planeación pptal</t>
  </si>
  <si>
    <t xml:space="preserve">*Realizar una planeación anual de los procesos contractuales a realizar, acorde  al presupuesto y a las necesidades identificadas. </t>
  </si>
  <si>
    <t>1-5 Abr</t>
  </si>
  <si>
    <t>*Establecer conciliaciones o negociaciones con los involucrados en las demandas.
*Realizar seguimiento a los procesos judiciales.
*Informar al consejo directivo de las situaciones que se presenten para gestionar los recursos y mantenerlos en los EEFF.
Nota. Estas acciones estan condicionadas a la circustancia de un fallo condenatorio o conciliación que implique una erogación del IMEBU.</t>
  </si>
  <si>
    <t xml:space="preserve">La Dirección General gesiontará los recursos ante la administración central, grarantizando que estos permanezcan para atender estas obligaciones.  El área jurídica realiza seguimiento. </t>
  </si>
  <si>
    <t>* Falta flujo de información  entre áreas al interior de la entidad</t>
  </si>
  <si>
    <t>Que se presente un error en el proceso de liquidación de estampillas y retenciones; en el pago de los contratos de apoyo, contratistas y funcionarios de planta.</t>
  </si>
  <si>
    <t>*Software o aplicativo que liquide pagos</t>
  </si>
  <si>
    <t xml:space="preserve">30 Jun
</t>
  </si>
  <si>
    <t>*Desconocimiento por parte de funcionarios del cronograma de entrega de informes financieros del instituto.</t>
  </si>
  <si>
    <t>Presentación extemporanéa ante los entes de control</t>
  </si>
  <si>
    <t>*Cumplir con el procedimiento de control implementado dentro del área contable</t>
  </si>
  <si>
    <t>*Socializar al equipo directivo el cronograma de informes financieros del instituto para la vigencia.</t>
  </si>
  <si>
    <t>Subdirector Administrativo y  Financiero
Contador</t>
  </si>
  <si>
    <t>1 -5 abril</t>
  </si>
  <si>
    <t>*Falta de seguimiento al pago de las obligaciones</t>
  </si>
  <si>
    <t>Presentación extemporanea de las obligaciones formales tributarias</t>
  </si>
  <si>
    <t>*Manejar un candelario de pagos</t>
  </si>
  <si>
    <t>*Realizar seguimiento preventivo y de control por parte de la subdirección administrativa y financiera en el calendario de pagos 
*Socializar al ingeniero de sistemas el calendario tributario para la respectiva actualizacion en el sistema del intituto.</t>
  </si>
  <si>
    <t>*Alta rotación de personal de apoyo de la subdireccion administrativa y financiera.
*Desconocimiento de los perfiles de GD.</t>
  </si>
  <si>
    <t xml:space="preserve">Falta de seguridad de los expedientes documentales y financieros de la entidad. </t>
  </si>
  <si>
    <t>*Reporte al equipo GD para el bloqueo de perfiles, una vez el personal se desvincule a la entidad. 
Nota. Esta accion se presentara si existen cambios del personal en el intituto.</t>
  </si>
  <si>
    <t>Realizar seguimiento preventivo y de control por parte de la subdirección administrativa y financiera a las acciones planteadas.</t>
  </si>
  <si>
    <t>El Subdirector administrativo y financiero debe garantizar la ejecución de las acciones propuestas</t>
  </si>
  <si>
    <t xml:space="preserve">*Falta de disposición del personal para participar de las capacitaciones programadas por el instituto
</t>
  </si>
  <si>
    <t>*Implementación del Plan Institucional de Capacitación - PIC</t>
  </si>
  <si>
    <t>*Realizar gestión con entidades externas para la debida ejecución del PIC
*Solicitar a la dirección recursos financieros para el PIC</t>
  </si>
  <si>
    <t xml:space="preserve">30 Abril
31 Julio
20 Dic </t>
  </si>
  <si>
    <t>1- 5 Mayo
1-5 Agosto
15-20 Dic</t>
  </si>
  <si>
    <t>*Diseñar mecanismos para la gestión del conocimiento de la institución</t>
  </si>
  <si>
    <t>*Implementar acciónes de la matriz de identificación de peligros</t>
  </si>
  <si>
    <t xml:space="preserve">30 Mar
30 Jun
30 Sep
10 Dic </t>
  </si>
  <si>
    <t>1- 5 Abr
1-5 Jul
1-5 Oct
15-20 Dic</t>
  </si>
  <si>
    <t>*Afianzar los conocimientos adquiridos en las capacitaciones de atencion del plan de empergencias.</t>
  </si>
  <si>
    <t xml:space="preserve">*Implementacion del Plan de Emergencias </t>
  </si>
  <si>
    <t xml:space="preserve">* El contacto con personas que posiblemente esten contaminados.
 </t>
  </si>
  <si>
    <t>*Implenetación de Protocolo de bioseguridad</t>
  </si>
  <si>
    <t>*Implementar un protocolo de bioseguridad en el Instituto.</t>
  </si>
  <si>
    <t>*  Disponibilidad de horario extendida                                                  * Exceso de responsabilidades laborales.</t>
  </si>
  <si>
    <t>Alteración de la salud mental (estrés, depresión, ansiedad, trastorno del sueño, entre otras) como consecuencia de la alta carga laboral.</t>
  </si>
  <si>
    <t>* Desconocimiento de los procedimientos e instrumentos archivisticos adoptados por el instituto debido a la alta rotación de personal de apoyo del área misional y administrativa</t>
  </si>
  <si>
    <t>*Dar cumplimiento a la Ley de Archivo</t>
  </si>
  <si>
    <t>*Implementar el programa de gestión documental y la politica de archivo.</t>
  </si>
  <si>
    <t>*Cumplimiento de la vida útil y no se cuenta con presupuesto para su renovación
*Actualmente el IMEBHU cuenta con recursos fisicos como lo son carpas, mesas, sillas, sistema de solnido, los cuales debidio a su funcionalidad deben constante mente salir de las instalaciones de instituto para prestar su servicio, lo cual puede ocacionar robo, daño o perdida.</t>
  </si>
  <si>
    <t>*Seguridad permanente para la institución</t>
  </si>
  <si>
    <t>*Realizar una depuración de la vida útil de los recursos fisicos de la entidad e informar a la dirección general sobre la necesidad de renovación.
*Realizar el control de entrada y salida de los bienes.</t>
  </si>
  <si>
    <t>*Programas de control ambiental, procedimiento y matriz para la identificación de aspectos y evaluación de impactos ambientales</t>
  </si>
  <si>
    <t>*Gestión de un apoyo para monitorear la implementación de los programas ambientales (UEA; UEE; PGIR).
*Realizar seguimiento y medición a los programas de gestión ambiental.</t>
  </si>
  <si>
    <t>*No contar con un cronograma adecuado que diferencie entre el reporte de informes de Ley, auditorias y seguimiento planes institucionales.</t>
  </si>
  <si>
    <t>*Aprobar el plan de trabajo mediante el comité institucional de control interno.</t>
  </si>
  <si>
    <t>*Dar reporte del cumplimiento del plan de trabajo ante el CICI
*Reuniones periodicas con el equipo de la oficina de control interno con el fin de realizar seguimiento al cumplimiento del cronograma estipulado.</t>
  </si>
  <si>
    <t>*Desconocimiento de la legislación vigente</t>
  </si>
  <si>
    <t>*Formación en actualización de las normas de control interno</t>
  </si>
  <si>
    <t>*Solicitar capacitacion en normas de control interno de acuerdo a lo establecido en el PIC.</t>
  </si>
  <si>
    <t>*Alta rotación de personal de apoyo de los diferentes procesos del instituto.
*Alta carga laboral de funcionarios y contratista.</t>
  </si>
  <si>
    <t xml:space="preserve">*No disponibilidad de la información requerida por la oficina de control interno en el desarrollo de los seguimientos de planes y auditorias programadas,. </t>
  </si>
  <si>
    <t>*Definir responsables y/o enlaces para entrega de información requerida por la oficina de control interno.</t>
  </si>
  <si>
    <t>*Generar alertas mendiente correos electronicos  del vencimiento de seguimientos y requerimientos de información.</t>
  </si>
  <si>
    <t xml:space="preserve">*Falta de seguridad del sitio del archivo
*Falta de la definición de un espacio fisico destinado a el archivo de gestión a cargo de la oficina de jurídica. </t>
  </si>
  <si>
    <t>Que se presente deterioro o pérdida del archivo de gestión bajo custodia del área jurídica</t>
  </si>
  <si>
    <t>*Espacio adecuado para proteger y controlar el archivo de gestión bajo custodia de la oficina jurídica</t>
  </si>
  <si>
    <t>*Digitalización de los expedientes (con disposición segura de la información) para garantizar que frente a la pérdida física se disponga de la digital. 
*Elaboración de un formato de inventario documental correspondiente a la serie de contratos suscritos para la vigencia que permita realizar seguimiento a los expedientes contractuales.</t>
  </si>
  <si>
    <t>31 Junio
15 Diciembre</t>
  </si>
  <si>
    <t>1- 5 Julio
15-20 Dic</t>
  </si>
  <si>
    <t>*Falta al deber funcional de cumplir con la ley y el manual de supervisión
*Carga laboral y de supervisión excesiva
*Falta de personal</t>
  </si>
  <si>
    <t>*Cumplimiento del manual de supervisión y del procedimiento de supervisión</t>
  </si>
  <si>
    <t>*Capacitar a los funcionarios públicos en asusntos propios del ejercicio de la supervisión de contratos.
*Actualizar A-GJU-PR04 Supervisión de contratos e interventoria.</t>
  </si>
  <si>
    <t>*Ausencia de un estudio previo que no revela con claridad aspectos sustanciales y de acreditación que se requiere para la futura contratación.</t>
  </si>
  <si>
    <t>*Cumplimiento de los procedimientos establecidos para adelantar procesos de contratación en sus diversos modos de selección.</t>
  </si>
  <si>
    <t>*Realizar actualización de los procedimientos asociados a la contratación del intituto.</t>
  </si>
  <si>
    <t>Cargue de la información contractual de forma extemporanea en las plataformas establecidas por las entidades de control.</t>
  </si>
  <si>
    <t>*Diseño e implementación de procedimiento de cargue de información contractual.</t>
  </si>
  <si>
    <t>*Realizar seguimiento al PROCEDIMIENTO DE PUBLICACIÓN EN SIA OBSERVA  A-GJU-PR10.</t>
  </si>
  <si>
    <t xml:space="preserve">*Ausencia de un instrumento que permita realizar seguimiento a la aplicación de normas rrelacionadas con el accionar del instituto. </t>
  </si>
  <si>
    <t>Deficiente identificación del marco normativo y regulatorio que debe observar el accionar del intituto.</t>
  </si>
  <si>
    <t>*Diseño e implementación del normograma del instituto.</t>
  </si>
  <si>
    <t>*Diseñar el normograma del instituto.</t>
  </si>
  <si>
    <t>* Que hackeen las cuentas de correo electrónico y sistemas de la entidad
* Que no este acualizado el manual de procedimientos en el área de sistemas.</t>
  </si>
  <si>
    <t xml:space="preserve">*Implementación del manual de procesos y procedimientos del área de informática </t>
  </si>
  <si>
    <t xml:space="preserve">*Capacitación a todo personal, respecto al uso seguro de correos electrónicos institucionales y sistemas de información.                       *Copias locales de la información de la página web cada 15 días.                                                          
</t>
  </si>
  <si>
    <t xml:space="preserve">*Uso de corresos personales para el manejo de información institucional, debido que el instituto cuenta con  un cupo liminatado 50 cuetnas de correo institucional. </t>
  </si>
  <si>
    <t>*Ampliar la capacidad de cuentas de correo el electronico institucional.</t>
  </si>
  <si>
    <t>*Solicitar a la subdirección administrativa y financiera y a la Dirección General la ampliación del número de cuentas de correo institucional y realizar el respectivo seguimiento.</t>
  </si>
  <si>
    <t>*Mantener actualizado el repositorio documental para el sistema integtrado de gestion con seguridad de la información.</t>
  </si>
  <si>
    <t>*Realizar revisión periódica  y depuración de las políticas, manuales y procedimientos con los dueños de los procesos y hacer actualización respectiva.
*Realizar capacitación del repositorio del SIGC a funcionarios y contratistas.</t>
  </si>
  <si>
    <t>*Contratar un apoyo para revisión periódica  y depuración de las políticas, manuales y procedimientos con los dueños de los procesos y hacer actualización respectiva.</t>
  </si>
  <si>
    <t>LUIS GONZALO GOMEZ GUERRERO</t>
  </si>
  <si>
    <t xml:space="preserve">Director General IMEBU </t>
  </si>
  <si>
    <t>proceso</t>
  </si>
  <si>
    <t>N. de riesgos</t>
  </si>
  <si>
    <t>Gestión documental</t>
  </si>
  <si>
    <t>Gestion técnica de emprendimiento y dinamización empresarial 
gestión técnica del empleo</t>
  </si>
  <si>
    <t>Que se realicen pagos de obligaciones  no contempladas en el presupuesto.</t>
  </si>
  <si>
    <t xml:space="preserve">Revisó: Ezequiel Suarez Villabona - Subdirector Técnico (E) </t>
  </si>
  <si>
    <t>Elaboró: Leidy Johanna Pinto Mantilla - CPS 002 de 2022</t>
  </si>
  <si>
    <t xml:space="preserve">Que no se cuente con los recursos al momento de los fallos condenatorios de los procesos en contra del instituto. </t>
  </si>
  <si>
    <t>EVIDENCIA QUE SOPORTA LA ACCIÓN</t>
  </si>
  <si>
    <t xml:space="preserve">No disponibilidad de la información requerida por la oficina de control interno en el desarrollo de los seguimientos de planes y auditorias programadas,. </t>
  </si>
  <si>
    <t>A1. Generar alertas mendiente correos electronicos  del vencimiento de seguimientos y requerimientos de información.</t>
  </si>
  <si>
    <t>E1. Correos electronicos  del vencimiento de seguimientos y requerimientos de información.</t>
  </si>
  <si>
    <t>*No contar con un profesional idoneo para realizar los estudios de mercado y del sector de los procesos contractuales que genera la entidad.</t>
  </si>
  <si>
    <t xml:space="preserve">Asesor Juridico
Oficina gestora de cada proceso contactual.       </t>
  </si>
  <si>
    <t>Falta de seguimiento al cargue de la información.</t>
  </si>
  <si>
    <t>Control interno</t>
  </si>
  <si>
    <t xml:space="preserve">30 Mar
30 Jun
30 Sep
30 Dic </t>
  </si>
  <si>
    <t>1- 5 Abr
1-5 Jul
1-5 Oct
1-30 Dic</t>
  </si>
  <si>
    <t xml:space="preserve">*Desactualización de un instrumento que permita realizar seguimiento a la aplicación de normas rrelacionadas con el accionar del instituto. </t>
  </si>
  <si>
    <t>Falta de identificación del estado de los procesos contractuales de la entidad</t>
  </si>
  <si>
    <t>*Ausencia de una instancia que permita realizar seguimientoperiodico a los procesos contractuales de la entidad.</t>
  </si>
  <si>
    <t xml:space="preserve">30 Mar
</t>
  </si>
  <si>
    <t>1- 5 Abr</t>
  </si>
  <si>
    <t>*Falta  de socialización del código de ética y buen gobierno. 
*Incumplimiento del código disciplinario.</t>
  </si>
  <si>
    <t>E1. Material de difusión y socializazción.
E2. Listado de asistencia, material de trabajo y registro fotografico
E3. Acto acministrativo del pacto por la integridad del instituto.</t>
  </si>
  <si>
    <t>E1. Actas de comité de concililaciones.
E2. Acta de consejo directivo.</t>
  </si>
  <si>
    <t>Presentación extemporanéa de informes ante los entes de control</t>
  </si>
  <si>
    <t xml:space="preserve">*Falta de disposición del personal para participar de las capacitaciones programadas por el instituto.
</t>
  </si>
  <si>
    <t>E1. Correo electronico y/o oficio que evidencie la gestión con entidades externas para la debida ejecución del PIC.
E2. Obligación espefcifica dentro de contrato.</t>
  </si>
  <si>
    <t>Perdida de información debido a la lta rotación de personal de apoyo del área misional y administrativa</t>
  </si>
  <si>
    <t>E1. Matriz de conocimiento implicito y explicito.</t>
  </si>
  <si>
    <t>Subtecnica</t>
  </si>
  <si>
    <t xml:space="preserve">E1. Matriz de controles establecidos de acuerdo a la metodología GTC 45. 
E2. Actas mensuales de COPASST.
</t>
  </si>
  <si>
    <t>1-5 Oct</t>
  </si>
  <si>
    <t>E1. Acta de conformación de la brigada de  mergencia.
E2. Regristro fotografico, listado de asistencia y material de trabajo.</t>
  </si>
  <si>
    <t xml:space="preserve">30 Abr
30 Ago
20 Dic </t>
  </si>
  <si>
    <t>*Cumplimiento de la vida útil de los bienes del instituto y no se cuenta con presupuesto para su renovación.</t>
  </si>
  <si>
    <t>*Desconocimiento de los controles ambientales de acurdo a la normatividad vigente.</t>
  </si>
  <si>
    <t>*Desconocimiento de los procedimientos e instrumentos archivisticos adoptados por el instituto debido a la alta rotación de personal de apoyo del área misional y administrativa.</t>
  </si>
  <si>
    <t>*Fallas en el funcionamiento del modulo de PQRSD.</t>
  </si>
  <si>
    <t>*Incumplimiento en los terminos de respuesta a PQRSD dentro de los terminos legales vigentes.</t>
  </si>
  <si>
    <t>Secretaria ejecutiva
Profesional universitario -  Ing. De Sistemas.</t>
  </si>
  <si>
    <t>E1. Acta de Consejo Directivo en donde se realiza la solicitud de recursos.
E1. Acuerdos y/o convenios realizados con otras entidades para dar cumplimiento a las metas propuestas entro del plan de acción</t>
  </si>
  <si>
    <t>Incumplimiento del cronograma, actividades y/o presupuesto de los proyectos aprobados.</t>
  </si>
  <si>
    <t>*Falta de disponibilidad de recursos humanos, fisicos.
*Inclusión de nuevas actividades dentro de la  agenda que imposibilitan el cumplimiento del cronograma.</t>
  </si>
  <si>
    <t xml:space="preserve">E1. Acta de seguimiento mensual a los proyectos del Instituto. </t>
  </si>
  <si>
    <t>Cambio de personal periodicamente.
Desconocimiento de los procedimientos adoptados</t>
  </si>
  <si>
    <t>E1. Listado de Asistencia y material utilizado en la socializacion del Sistema Integrado de Gestión del Instituto.
E2. Infome de auditoria de calidad</t>
  </si>
  <si>
    <t xml:space="preserve">La seguridad  información documentada en el SIGC es vulnerable por los bajos niveles de restricción.
</t>
  </si>
  <si>
    <t>E1. Actas de reunion con los lideres de proceso con el objetivo de revisar politicas, manuales y procesimientos de acuerdo a la normatividad legal vigente.</t>
  </si>
  <si>
    <t>* Falta comunicaciones  entre áreas al interior de la entidad
*Facta de capacitación del personal en la normatividad vigente para los procesos de liquidacion de estampilla y retenciones.</t>
  </si>
  <si>
    <t xml:space="preserve">E1. Listado de asistencia a capacitaciones. 
E2. Correo electronio solicitando 
</t>
  </si>
  <si>
    <t>E1. Pantallazo de correo electronico en donde se evidencie las alertas de calendario de pagos 
E2. Corrleo electronico de calendario de pagos enviado al Ingeniero de sistemas.</t>
  </si>
  <si>
    <t xml:space="preserve">*Alta rotación de personal de apoyo de la subdireccion administrativa y financiera.
*Desconocimiento de los perfiles de GD.
</t>
  </si>
  <si>
    <t>* Que hackeen las cuentas de correo electrónico y sistemas de la entidad.</t>
  </si>
  <si>
    <t>E1. Listado de asistencia, material de capacitación y registro fotografico.
E2. Captura de pantalla de copias de seguridad.</t>
  </si>
  <si>
    <t xml:space="preserve">*Uso de corresos personales para el manejo de información institucional, debido que el instituto cuenta con  un cupo liminatado 50 cuentas de correo institucional. </t>
  </si>
  <si>
    <t>E1. Correo electronico y/o oficio solicitando a la subdireccion administrativa y financiera y a la direccion general la ampliacion de numeros de cuentas y realizar el seguimiento a la solicitud.</t>
  </si>
  <si>
    <t>Materialización de los riesgos plasmados en el mapa de riesgos Institucional.</t>
  </si>
  <si>
    <t>No contar con una herramienta que indique acciones a desarrollar en caso de materialización de los riesgos plasmados en el mapa de riesgos intitucional.</t>
  </si>
  <si>
    <t>E1. Plan de mejoramiento y/o ente de control.</t>
  </si>
  <si>
    <t>Revisó: Alexandra Guerrero Mora -Subdirectora Técnica</t>
  </si>
  <si>
    <t>Elaboró: Leidy Johanna Pinto Mantilla - CPS 037 de 2023</t>
  </si>
  <si>
    <t>C1. Capacitación a los funcionarios sobre Código Disciplinario</t>
  </si>
  <si>
    <t>A1. Socialización con los funcionarios del instituto sobre el código de Integridad.
A2. Capacitación a los funcionarios sobre código disciplinario.
A3. Construción del pacto por la integridad del instituto.</t>
  </si>
  <si>
    <t>E1. Presentar solicitudes de recursos ante el consejo directivo según las necesidades del Instituto.
E2. Realizar gestión de recursos con entidades para dar cumplimiento a las metas propuestas.
Nota. Este control se aplicará en el evento que se requieran.</t>
  </si>
  <si>
    <t xml:space="preserve">C1. Gestionar recursos ante el consejo directivo y otras entidades.
</t>
  </si>
  <si>
    <t>C1. Realizar seguimiento a los procesos judiciales.</t>
  </si>
  <si>
    <t>A1. Realizar seguimiento a los procesos judiciales.
A2. Informar al consejo directivo de las situaciones que se presenten para gestionar los recursos y mantenerlos en los EEFF.
Nota. Estas acciones estan condicionadas a la circustancia de un fallo condenatorio o conciliación que implique una erogación del IMEBU.</t>
  </si>
  <si>
    <t>C1. Capacitación del personal en la normatividad vigente para los procesos de liquidacion de estampilla y retenciones.</t>
  </si>
  <si>
    <t>A1. Asistir a capacitaciones de actualizacion normativa frente al manejo.
A2. Solicitar a la Alcaldia y/o Gobernacion la actualizacion constante los actos administrativos que modifiquen la liquidacion de estampillos y manejo de sofware.</t>
  </si>
  <si>
    <t>C1. Cumplir con el procedimiento de control implementado dentro del área contable</t>
  </si>
  <si>
    <t>A1. Socializar al equipo directivo el cronograma de informes financieros del instituto para la vigencia.</t>
  </si>
  <si>
    <t>E1. Acta de socialización  del cronograma de informe financiero del Insituto.</t>
  </si>
  <si>
    <t>C1. Manejar un candelario de pagos</t>
  </si>
  <si>
    <t>A1. Realizar seguimiento preventivo y de control por parte de la subdirección administrativa y financiera en el calendario de pagos 
A2. Socializar al ingeniero de sistemas el calendario tributario para la respectiva actualizacion en el sistema del intituto.</t>
  </si>
  <si>
    <t>C1. Reporte al equipo GD para el bloqueo de perfiles, una vez el personal se desvincule a la entidad. 
Nota. Esta accion se presentara si existen cambios del personal en el intituto.</t>
  </si>
  <si>
    <t>A1. Realizar seguimiento preventivo y de control por parte de la subdirección administrativa y financiera a para el bloqueo de perfiles de GD, una vez el personal se desvincule a la entidad. 
A2. Solicitar a la Dirección General un espacio fisico adecuado para la custoria de la informacion financiera y la protecciond e datos personales. del Instituto.</t>
  </si>
  <si>
    <t>E1. Pantallazo de solicitud de correo electronico de cambio de perfiles GD.
E2. Correo electronico solicitando a la Direccion General un espacio fisico adecuado para la custoria de la informacion financiera y la protecciond e datos personales del instituto.</t>
  </si>
  <si>
    <t>C1. Implementación del Plan Institucional de Capacitación - PIC</t>
  </si>
  <si>
    <t>A1. Realizar gestión con entidades externas para la debida ejecución del PIC.
A2. Incluir dentro de las obligaciones contractuales una especifica para la asistencia a jornada de capacitaciones.</t>
  </si>
  <si>
    <t>C1. Diseñar mecanismos para la gestión del conocimiento de la institución</t>
  </si>
  <si>
    <t>A1. Definicion del conocimiento implicito y explicito en cada uno de los procesos de la entidad.</t>
  </si>
  <si>
    <t>C1. Implementar los controles establecidos de acuerdo a la metodología GTC 45.</t>
  </si>
  <si>
    <t>A1. Implementar los controles establecidos de acuerdo a la metodología GTC 45.
A2. Hacer seguimiento a la implementación de los controles  de prevención de accidentes  mediante reuniones de COPASST.</t>
  </si>
  <si>
    <t xml:space="preserve">C1. Implementacion del Plan de Emergencias </t>
  </si>
  <si>
    <t>A1. Conformación de la brigada de emergencia.
A2. Capacitación de las brigadas de emergencia.</t>
  </si>
  <si>
    <t>C1. Emitir una circular informando a funcionarios la obligatoriedad de informar a su jefe inmediato o supervisor sobre los desplazamientos que se requieran realizar fuera de su puesto de trabajo,  para ser informados con antelación a la respectiva ARL</t>
  </si>
  <si>
    <t>A1. Emitir una circular informando a funcionarios la obligatoriedad de informar a su jefe inmediato o supervisor sobre los desplazamientos que se requieran realizar fuera de su puesto de trabajo,  para ser informados con antelación a la respectiva ARL</t>
  </si>
  <si>
    <t xml:space="preserve">E1. Circular informando a funcionarios la obligatoriedad de informar a su jefe inmediato o supervisor sobre los desplazamientos que se requieran realizar fuera de su puesto de trabajo, </t>
  </si>
  <si>
    <t>A1. Implementar el programa de gestión documental y la politica de archivo.</t>
  </si>
  <si>
    <t>E1. Informe de gestión documental y transferencias documentales.</t>
  </si>
  <si>
    <t>A1. Realizar un diagnostico del estado de los recursos fisicos de la entidad e informar a la dirección general sobre la necesidad de renovación.</t>
  </si>
  <si>
    <t>E1. Diagnostico del estado de los recursos fisicos de la entidad.
E1. Correo electronico informando a la Ldirección General sobre la necesidad de renovación de recursos fisicos.</t>
  </si>
  <si>
    <t>A1 .Realizar seguimiento y medición a los programas de gestión ambiental.</t>
  </si>
  <si>
    <t>C1. Dar cumplimiento a la Ley de Archivo</t>
  </si>
  <si>
    <t>C1. Programas de control ambiental, procedimiento y matriz para la identificación de aspectos y evaluación de impactos ambientales</t>
  </si>
  <si>
    <t>C1. Seguridad permanente para la institución</t>
  </si>
  <si>
    <t>E1. Informe de seguimiento y medición a los programas de gestión ambiental.</t>
  </si>
  <si>
    <t>C1. Diseñar e implementar estrategias que coadyuven al cumplimiento de los objetivos de los proyectos vigentes.</t>
  </si>
  <si>
    <t>A1. Diseñar e implementar estrategias que coadyuven al cumplimiento de los objetivos de los proyectos vigentes.</t>
  </si>
  <si>
    <t>C1. Aprobar el plan de trabajo mediante el comité institucional de control interno.</t>
  </si>
  <si>
    <t>A1. Dar reporte del cumplimiento del plan de trabajo ante el CICI
A2. Reuniones periodicas con el equipo de la oficina de control interno con el fin de realizar seguimiento al cumplimiento del cronograma estipulado.</t>
  </si>
  <si>
    <t>E1. Acta de Comité CICI
E2. Acta de Reunión con el equipo de control interno donde se evidencie el desarrollo del plan de trabajo.</t>
  </si>
  <si>
    <t>C1. Formación en actualización de las normas de control interno</t>
  </si>
  <si>
    <t>A1. Solicitar capacitacion en normas de control interno de acuerdo a lo establecido en el PIC.</t>
  </si>
  <si>
    <t xml:space="preserve">E1. Solicitud de la capacitación via correo electronico. </t>
  </si>
  <si>
    <t>A1. Suscribir plan de mejoramiento y/o informar a los entes de control competentes según sea el caso.
Nota. Las evidencias se presentaran en caso de que aplique.</t>
  </si>
  <si>
    <t>C1. Definir responsables y/o enlaces para entrega de información requerida por la oficina de control interno.</t>
  </si>
  <si>
    <t>C1. Definir plan de mejoramiento y/o informar a los entes de control.</t>
  </si>
  <si>
    <t>C1. Espacio adecuado para proteger y controlar el archivo de gestión bajo custodia de la oficina jurídica</t>
  </si>
  <si>
    <t>A1. Solicitar a la Subdirección Administrativa y Financiera archivadores que brinden condiciones de seguridad para la adecuada custodia de la información.
A2. Contar con un formato que permita dar seguimiento al  inventario documental correspondiente al archivo de gestión de la oficina asesora de juridica.</t>
  </si>
  <si>
    <t>E1. Correo electronico solicitando  a la Subdirección Administrativa y Financiera archivadores que brinden condiciones de seguridad para la adecuada custodia de la información.
E2. Documento que permita evidenciar la implementación del formato.</t>
  </si>
  <si>
    <t>C1. Cumplimiento del manual de supervisión y del procedimiento de supervisión</t>
  </si>
  <si>
    <t>A1. Capacitar a los funcionarios públicos en asuntos propios del ejercicio de la supervisión de contratos.</t>
  </si>
  <si>
    <t>C1. Cumplimiento de los procedimientos establecidos para adelantar procesos de contratación en sus diversos modos de selección.</t>
  </si>
  <si>
    <t>A1. Que los procesos contractuales cuenten con el analis de mercado y/o sector.</t>
  </si>
  <si>
    <t>E1. Listado de asistencia de funcionarios capacitados, material de capacitación y registro fotografico.</t>
  </si>
  <si>
    <t>E1. Estudio del sector en los expedientes contractuales.</t>
  </si>
  <si>
    <t>C1. Implementación de procedimiento de cargue de información contractual.</t>
  </si>
  <si>
    <t>A1. Realizar seguimiento a la publicacion de la información en las plataformas establecidas por las entidades de control.</t>
  </si>
  <si>
    <t>A1. Actualizar el normograma del instituto.</t>
  </si>
  <si>
    <t>E1. Normograma del Instituto actualizado.</t>
  </si>
  <si>
    <t>E1. Informe de seguimiento a la publicacion de la información en las plataformas establecidas por las entidades de control.</t>
  </si>
  <si>
    <t>A1. Creacion del comité de contratacion del intituto.</t>
  </si>
  <si>
    <t>E1. Acto administrativo de creacion de comité de contratación del instituto.</t>
  </si>
  <si>
    <t xml:space="preserve">A1. Capacitación a todo personal, respecto al uso seguro de correos electrónicos institucionales y sistemas de información.                       A2. Copias locales de la información de la página web cada 15 días.                                                          
</t>
  </si>
  <si>
    <t xml:space="preserve">A1. Solicitar a la subdirección administrativa y financiera y a la Dirección General la ampliación del número de cuentas de correo institucional y realizar el respectivo seguimiento.
</t>
  </si>
  <si>
    <t>A1. Socialización e implementación del Sistema Integrado de Gestión de Calidad.
A2. Realizar auditoría al cumplimiento de los procedimientos adoptados</t>
  </si>
  <si>
    <t>A1. Realizar revisión periódica  y depuración de las políticas, manuales y procedimientos con los dueños de los procesos y hacer actualización respectiva de acuerdo a la normatividad legal vigente..</t>
  </si>
  <si>
    <t>A1.  Acompañamiento a los lideres para la correcta implementación del modulo de PQRSD.</t>
  </si>
  <si>
    <t>E1. Reporte del estado del las PQRSD arrojado por el modulo.</t>
  </si>
  <si>
    <t>C1. Ingreso y distrubución de las PQRSD a traves del modulo.</t>
  </si>
  <si>
    <t>C1. Contratar un apoyo para revisión periódica  y depuración de las políticas, manuales y procedimientos con los dueños de los procesos y hacer actualización respectiva.</t>
  </si>
  <si>
    <t>C1. Ampliar la capacidad de cuentas de correo el electronico institucional.</t>
  </si>
  <si>
    <t xml:space="preserve">C1.Implementación del manual de procesos y procedimientos del área de informática </t>
  </si>
  <si>
    <t>C1. Implementacion de un comité que realice seguimiento periodico a los procesos contractuales de la entidad.</t>
  </si>
  <si>
    <t>C1. Diseño e implementación del normograma del instituto.</t>
  </si>
  <si>
    <t>C1. Realizar revisión periódica  y depuración de las políticas, manuales y procedimientos con los dueños de los procesos y hacer actualización respectiva.
C2. Mantener una estrutura adecuada para la consulta de los documentos.</t>
  </si>
  <si>
    <t>*No contar con un cronogama adecuado que diferencie entre el reporte de informes de Ley, auditorias y seguimiento a planes institucionales.</t>
  </si>
  <si>
    <t>NUEVO PARA CONTROL INTERNO, ERA DE JURIDICA</t>
  </si>
  <si>
    <t>RIESGO NUEVO</t>
  </si>
  <si>
    <t>30 de Enero de 2023</t>
  </si>
  <si>
    <t>30
31</t>
  </si>
  <si>
    <t>Durante el primer semestre del año, la secretaria ejecutiva en conjunto con el Ingeniero de Sistemas acompañaran a los  lideres de proceso para la correcta implementación del modulo de PQRSD.</t>
  </si>
  <si>
    <t>En sesión de Consejo Directivo, la Dirección solicita que se adicionen recursos para cumplir con las metas del plan de acción. Asi mismo, la Dirección y la Subedirección Técnica trabajaran par gestionar recursos con entidades externas para dar cumplimiento a las metas propuestas.</t>
  </si>
  <si>
    <t>El SAyF debe garantizar la ejecución de las acciones propuestas.</t>
  </si>
  <si>
    <t>El SAyF  debe garantizar la capacitación e implementación del Manual opertivo contable.</t>
  </si>
  <si>
    <t>El SAyF  debe garantizar la capacitación y actualización normativa de todo el equipo financiero.</t>
  </si>
  <si>
    <t>El Profesional Universitario Contador debe estructurar el calendario de pagos,y el Ing. De sistemas programar esas alertas.</t>
  </si>
  <si>
    <t>El SAyF debe garantizar la capacitación establecida en el PIC</t>
  </si>
  <si>
    <t>El SAyF debe garantizar la gestión de conocimiento del talento humano.</t>
  </si>
  <si>
    <t>El SAyF debe garantizar que se implementen los controles establecidos de acuerdo a la metodología GTC 45.</t>
  </si>
  <si>
    <t>El SAyF debe garantizar la capacitación del talento humano.</t>
  </si>
  <si>
    <t>El SAyF debe garantizar el onitoreo de aciones implementadas por parte del encargado del archivo.</t>
  </si>
  <si>
    <t>El SAyF debe garantizar que se implementen los controles de la matriz de peligros.</t>
  </si>
  <si>
    <t>SAyF debe garantizar el monitoreo de aciones implementadas por parte del encargado de recursos fisicos.</t>
  </si>
  <si>
    <t>El SAyF debe garantizar el monitoreo de aciones implementadas por parte del encargado de la gestión ambiental.</t>
  </si>
  <si>
    <t>Subdirector técnico</t>
  </si>
  <si>
    <t>El Subdirector Técnico debe garantizar el monitoreo de aciones implementadas por parte de los coordinadores de proyectos.</t>
  </si>
  <si>
    <t>Monitoreo de aciones implementadas por parte del Asesor Juridico</t>
  </si>
  <si>
    <t>Monitoreo de aciones implementadas por parte del jefe de control interno.</t>
  </si>
  <si>
    <t>Versión: 04</t>
  </si>
  <si>
    <t xml:space="preserve">Riesgo de Gestión </t>
  </si>
  <si>
    <t>Riesgo de corrupción</t>
  </si>
  <si>
    <t>Riesgo fiscal</t>
  </si>
  <si>
    <t>Riesgos de Seguridad de la información</t>
  </si>
  <si>
    <t>Revisó:</t>
  </si>
  <si>
    <t>Elaboró:</t>
  </si>
  <si>
    <t>Belkys Moreno Mesa-Subdirectora Técnica</t>
  </si>
  <si>
    <t>LISTAS</t>
  </si>
  <si>
    <t>Gestión de Planeación Estratégica</t>
  </si>
  <si>
    <t>Gestión de Planeación Presupuestal</t>
  </si>
  <si>
    <t>Gestión de Calidad y Mejora Continua</t>
  </si>
  <si>
    <t>Gestión Informática</t>
  </si>
  <si>
    <t>Gestión Técnica de Emprendimiento y Dinamización Empresarial</t>
  </si>
  <si>
    <t>Gestión Jurídica</t>
  </si>
  <si>
    <t>Gestión Técnica para Fomento de Empleo</t>
  </si>
  <si>
    <t>Gestión de Talento Humano y SST</t>
  </si>
  <si>
    <t>Gestión Documental</t>
  </si>
  <si>
    <t>Gestión de Recursos Físicos</t>
  </si>
  <si>
    <t>Gestión Financiera</t>
  </si>
  <si>
    <t>Gestión de Control Interno</t>
  </si>
  <si>
    <t>CLASIFICACIÓN</t>
  </si>
  <si>
    <t>Ejecución y Administración de procesos</t>
  </si>
  <si>
    <t>Fraude Externo</t>
  </si>
  <si>
    <t>Fraude Interno</t>
  </si>
  <si>
    <t>Fallas tecnológicas</t>
  </si>
  <si>
    <t>Relaciones Laborales</t>
  </si>
  <si>
    <t>Ususarios, productos y prácticas</t>
  </si>
  <si>
    <t>Daños a activos fijos/eventos externos</t>
  </si>
  <si>
    <t>La actividad que conlleva el riesgo se ejecuta como máximo 2 veces por año</t>
  </si>
  <si>
    <t>La actividad que conlleva el riesgo se ejecuta de 3 a 12 veces por año</t>
  </si>
  <si>
    <t>La actividad que conlleva el riesgo se ejecuta de 13 a 120 veces por año</t>
  </si>
  <si>
    <t>La actividad que conlleva el riesgo se ejecuta mínimo 121 veces al año y máximo 1000 veces por año</t>
  </si>
  <si>
    <t>La actividad que conlleva el riesgo se ejecuta más de 1000 veces por año,</t>
  </si>
  <si>
    <t>Afectación Económica</t>
  </si>
  <si>
    <t>Afectación menor a 10 SMLMV</t>
  </si>
  <si>
    <t>Menor -40%</t>
  </si>
  <si>
    <t>El riesgo afecta la imagen de la entidad internamente, de conocimiento general nivel interno, de junta directiva y accionistas y/o de proveedores.</t>
  </si>
  <si>
    <t>El riesgo afecta la imagen de la entidad con algunos usuarios de relevancia frente al logro de los objetivos.</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</si>
  <si>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</si>
  <si>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</si>
  <si>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</si>
  <si>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Muy Alta
100%</t>
  </si>
  <si>
    <t>Alta 
80%</t>
  </si>
  <si>
    <t>Media
60%</t>
  </si>
  <si>
    <t>Baja
40%</t>
  </si>
  <si>
    <t>Muy Baja
20%</t>
  </si>
  <si>
    <t>Leve 
20%</t>
  </si>
  <si>
    <t>Menor
40%</t>
  </si>
  <si>
    <t>Moderado 
60%</t>
  </si>
  <si>
    <t>Mayor 
80%</t>
  </si>
  <si>
    <t>Catastrófico
100%</t>
  </si>
  <si>
    <t>ZONA DE RIESGO</t>
  </si>
  <si>
    <t>Controles correctivo atan impacto</t>
  </si>
  <si>
    <t>controles preventivos y detectivos atacan probabilidad</t>
  </si>
  <si>
    <t>RIESGOS DE CORRUPCIÓN</t>
  </si>
  <si>
    <t>Rara vez</t>
  </si>
  <si>
    <t>Improbable</t>
  </si>
  <si>
    <t>Posible</t>
  </si>
  <si>
    <t>Probable</t>
  </si>
  <si>
    <t>Casi Seguro</t>
  </si>
  <si>
    <t xml:space="preserve">RESPONDE AFIRMATIVAMENTE DE 1  A 5 PREGUNTAS </t>
  </si>
  <si>
    <t xml:space="preserve">Moderado 
</t>
  </si>
  <si>
    <t xml:space="preserve">Mayor 
</t>
  </si>
  <si>
    <t xml:space="preserve">Catastrófico
</t>
  </si>
  <si>
    <t xml:space="preserve">RESPONDE AFIRMATIVAMENTE DE </t>
  </si>
  <si>
    <t>1 A 5 PREGUNTAS</t>
  </si>
  <si>
    <t>6 A 11 PREGUNTAS</t>
  </si>
  <si>
    <t>12 A 19 PREGUNTAS</t>
  </si>
  <si>
    <t>Controles correctivo atacan impacto</t>
  </si>
  <si>
    <t xml:space="preserve">no aplica </t>
  </si>
  <si>
    <t>con los controles solo aplica disminucion de probabilidad</t>
  </si>
  <si>
    <t>Los resgos de corrupcion no pueden ser aceptados</t>
  </si>
  <si>
    <t>RIESGOS FISCALES</t>
  </si>
  <si>
    <t>RIESGOS DE PROCESO Y FISCAL, SEGURIDAD INFORMACIÓN</t>
  </si>
  <si>
    <t>IDENTIFICACION DE ACTIVOS DE INFORMACIÓN</t>
  </si>
  <si>
    <t>ACTIVO</t>
  </si>
  <si>
    <t>DESCRIPCIÓN</t>
  </si>
  <si>
    <t>DUEÑO DEL ACTIVO</t>
  </si>
  <si>
    <t>Ley 1712 de 2014 (información reservada o publica)</t>
  </si>
  <si>
    <t>Ley 1581 de 2012 (continene datos personales)</t>
  </si>
  <si>
    <t>Criticidad respecto a su confidencialidad (Alta, Media o Baja)</t>
  </si>
  <si>
    <t>Criticidad respecto a completitud o integridad  (Alta, Media o Baja)</t>
  </si>
  <si>
    <t>Criticidad respecto a su disponibilidad  (Alta, Media o Baja)</t>
  </si>
  <si>
    <t>Nivel de criticidad  (Alta, Media o Baja)</t>
  </si>
  <si>
    <t>Detectivo</t>
  </si>
  <si>
    <t>Automático</t>
  </si>
  <si>
    <t>TIPO DEL ACTIVO (INFORMACIÓN, SOFTWARE, 
Hardware, servicios, Intangibles, Componentes
de red, Personas, instalaciones)</t>
  </si>
  <si>
    <t xml:space="preserve">DESCRIPCIÓN DEL RIESGO </t>
  </si>
  <si>
    <t xml:space="preserve">Falta  de socialización del código de ética y buen gobierno. </t>
  </si>
  <si>
    <t>Posibilidad de realizar pagos a terceros por un valor superior al establecido o sin el lleno de los requisitos definidos en el procedimiento , con el fin de obtener un beneficio privado</t>
  </si>
  <si>
    <t>Errores y omisiones en la verificación y registro del inventario físico de las diferentes dependencias.</t>
  </si>
  <si>
    <t>Sin registro</t>
  </si>
  <si>
    <t>Utilización de instrumentos no adecuados para la auditoria programada</t>
  </si>
  <si>
    <t xml:space="preserve">
C2. El área de sistemas tiene configurado las alertas del vencimiento de los informes a rendir.
</t>
  </si>
  <si>
    <t xml:space="preserve">C1. El funcionario de cada área realiza revisiones periódicas de la actualización de la Información.
</t>
  </si>
  <si>
    <t>Reducir el riesgo</t>
  </si>
  <si>
    <t>Correo electrónico</t>
  </si>
  <si>
    <t>Oficina de Sistemas</t>
  </si>
  <si>
    <t xml:space="preserve">Correo Electrónico </t>
  </si>
  <si>
    <t xml:space="preserve">C1. Cada funcionario tiene credenciales de acceso a los sistemas de información
</t>
  </si>
  <si>
    <t>C2. Se realiza socialización de la importancia de la seguridad de la información</t>
  </si>
  <si>
    <t>A2. Socializar dos veces en el año al personal del Instituto sobre la importancia de la seguridad de la información.</t>
  </si>
  <si>
    <t>Oficina de sistemas</t>
  </si>
  <si>
    <t xml:space="preserve">
E2. Acta de reunión Comité Financiero</t>
  </si>
  <si>
    <t>Implementar los Planes de SST del Instituto de acuerdo a la Normatividad aplicable</t>
  </si>
  <si>
    <t>MEDIA</t>
  </si>
  <si>
    <t>Registro de asistencia de socialización y registros de los documentos</t>
  </si>
  <si>
    <t>Controlar el acceso a los expedientes de los archivos de gestión y central</t>
  </si>
  <si>
    <t>MUY BAJA</t>
  </si>
  <si>
    <t>MENOR</t>
  </si>
  <si>
    <t>BAJO</t>
  </si>
  <si>
    <t>BAJA</t>
  </si>
  <si>
    <t>POSIBLE</t>
  </si>
  <si>
    <t>EXTREMO</t>
  </si>
  <si>
    <t>IMPROBABLE</t>
  </si>
  <si>
    <t>ALTO</t>
  </si>
  <si>
    <t>Documentafdo</t>
  </si>
  <si>
    <t>Con Registro</t>
  </si>
  <si>
    <t>Subdirección Administrativa y Financiera</t>
  </si>
  <si>
    <t>RARA VEZ</t>
  </si>
  <si>
    <t xml:space="preserve">MODERADO </t>
  </si>
  <si>
    <t xml:space="preserve">MUY BAJA </t>
  </si>
  <si>
    <t>PROBABLE</t>
  </si>
  <si>
    <t>CATASTRÓFICO</t>
  </si>
  <si>
    <t>Realizar la toma de inventario y nueva marcación de los bienes muebles de la entidad.</t>
  </si>
  <si>
    <t xml:space="preserve">Falta de compromiso y etica del personal del área de control interno en el cumplimiento de sus roles.
</t>
  </si>
  <si>
    <t>Probabilidad  de omisión en el desarrollo de las funciones constituciones y legales de la oficina de control interno en favorecimiento propio o de terceros.</t>
  </si>
  <si>
    <t>Desarrollar el Comité Institucional de Control Interno</t>
  </si>
  <si>
    <t>MITIGAR EL RIESGO</t>
  </si>
  <si>
    <t>Actas de Comité Institucional de Control Interno</t>
  </si>
  <si>
    <t>Jefe de Oficina de Control Interno</t>
  </si>
  <si>
    <t>Solicitar a la Dirección la necesidad de personal capacitado en ejercicio de control.</t>
  </si>
  <si>
    <t>Informe de gestión de la oficina de Control Interno</t>
  </si>
  <si>
    <t>Elaborar y presentar informe de gestión con los principales resultados del ejercicio de control interno de la vigencia actual.</t>
  </si>
  <si>
    <t>Correctivo</t>
  </si>
  <si>
    <t>Deficiencia en el seguimiento a los procesos judiciales administrativos en contra e la entidad.
No contar con los recursos para el pago de sentencias y conciliaciones</t>
  </si>
  <si>
    <t>REDUCIR EL RIESGO</t>
  </si>
  <si>
    <t>PREVENTIVO</t>
  </si>
  <si>
    <t>DETECTIVO</t>
  </si>
  <si>
    <t>MANUAL</t>
  </si>
  <si>
    <t>DOCUMENTADO</t>
  </si>
  <si>
    <t>CONTINUA</t>
  </si>
  <si>
    <t>CON REGISTRO</t>
  </si>
  <si>
    <t xml:space="preserve">Desarrollar el Comité de Conciliación mensualmente.
</t>
  </si>
  <si>
    <t xml:space="preserve">Poder judicial del abogado
</t>
  </si>
  <si>
    <t xml:space="preserve">Actas de Comité de Conciliación </t>
  </si>
  <si>
    <t xml:space="preserve">Cambios normativos en sistemas de compras públicas
</t>
  </si>
  <si>
    <t>Posibilidad  por debilidades en las actividades de supervisión, debido a fallas, retrasos u omisiones, ocurridas frente al cumplimiento de la normatividad asociada</t>
  </si>
  <si>
    <t xml:space="preserve">Desconocimiento de las funciones de supervisión
Carga laboral
</t>
  </si>
  <si>
    <t>Posibilidad de adjudicación de contratos sin el cumplimiento de los requisitos técnicos, financieros y jurídicos establecidos, por la no aplicación de la normatividad vigente, manual de contratación de la entidad y otros requisitos establecidos, por falta de unificación de criterios y articulación de los responsables del proceso.</t>
  </si>
  <si>
    <t xml:space="preserve">Falta de verificación de requisitos legales
</t>
  </si>
  <si>
    <t>ALTA</t>
  </si>
  <si>
    <t>CORRECTIVO</t>
  </si>
  <si>
    <t>COMPARTIR EL RIESGO</t>
  </si>
  <si>
    <t>Correo electronico enviado al área de calidad</t>
  </si>
  <si>
    <t>Documentos aprobados en Sistema de gestión de calidad (Resolución de aprobación)</t>
  </si>
  <si>
    <t>Capacitación al personal en temas de supervisión</t>
  </si>
  <si>
    <t>Asesor Juridico</t>
  </si>
  <si>
    <t>CATASTROFICO</t>
  </si>
  <si>
    <t>Realizar la Evaluación de idoneidad y experiencia del proponente</t>
  </si>
  <si>
    <t xml:space="preserve">Realizar la Evaluación de idoneidad y experiencia del proponente
</t>
  </si>
  <si>
    <t xml:space="preserve">
Implementación del Manual de Contratación de la Entidad</t>
  </si>
  <si>
    <t>Realizar la  la Evaluación de idoneidad y experiencia del proponente en todos los procesos de contratación</t>
  </si>
  <si>
    <t>Informe de la evaluación de idoneidad y experiencia del proponente</t>
  </si>
  <si>
    <t>Posibilidad por respuestas no oportunas a los requerimientos de información, debido a la falta de actualización de datos en los sistemas de información o desconocimiento de los mismos.</t>
  </si>
  <si>
    <t>AL MENOS 1 VEZ EN LOS ÚLTIMOS 5 AÑOS</t>
  </si>
  <si>
    <t>Socializar la importancia de mantener actualizada los datos de los sistemas de información a los funcionarios del IMEBU.</t>
  </si>
  <si>
    <t>Correo electrónico de actualización de la alerta y correo de trámite de la alerta</t>
  </si>
  <si>
    <t>Enviar alertas trimestrales de actualización de claves y copias de seguridad a las diferentes dependencias de la Entidad.</t>
  </si>
  <si>
    <t>Registro de asistencia, presentación y fotografía</t>
  </si>
  <si>
    <t>Gesttión Presupuestal y Gestión Financiera</t>
  </si>
  <si>
    <t>SISTEMA GD</t>
  </si>
  <si>
    <t>Aplicativo que gestiona el presupuesto, nómina, contabilidad, tesoreria, inventario, ventanilla única y archivo.</t>
  </si>
  <si>
    <t>ASESORAR LTDA.</t>
  </si>
  <si>
    <t>Software.</t>
  </si>
  <si>
    <t>Si</t>
  </si>
  <si>
    <t>Workspace</t>
  </si>
  <si>
    <t>Aplicativo para el servicio de Correo Institucional, Drive y Videoconferencia.</t>
  </si>
  <si>
    <t>Google</t>
  </si>
  <si>
    <t>Microsoft 365</t>
  </si>
  <si>
    <t>Paquete ofimático y de copia de seguridad en la nube.</t>
  </si>
  <si>
    <t>Microsoft</t>
  </si>
  <si>
    <t>N°</t>
  </si>
  <si>
    <t>3 A 24 VECES</t>
  </si>
  <si>
    <t>Revisar y actualizar el Manual de Contratación de la Entidad de conformidad a la normatividad vigente en los lineamiento de Colombia Compra Eficiente.
Garantizar que el equipo de contración desarrolle el curso de Integridad, transparencia y lucha contra la corrupción emitido por el DAFP</t>
  </si>
  <si>
    <t>Manual de contratación actualizado
Certificados del curso por parte del equipo de contratación</t>
  </si>
  <si>
    <t>Posibilidad de adulteración de certificaciones laborales   para favorecer a un tercero.</t>
  </si>
  <si>
    <t>Falta de lineamientos para solicitar las certificaciones laborales</t>
  </si>
  <si>
    <t>FALLAS TECNOLOGICAS</t>
  </si>
  <si>
    <t>Mitigar el riesgo</t>
  </si>
  <si>
    <t>Pérdida de disponibilidad para el acceso a los datos almacenados y gestionados en los aplicativos software de la entidad en los diferentes proceso..</t>
  </si>
  <si>
    <t>Posibilidad de  Adminsitrar y manejar  de manera inadecuaao y/o malintencionada el sistema operativo, las bases de datos, programas, aplicaciones y hardware de la entidad en  beneficio de un tercero.</t>
  </si>
  <si>
    <t>Actualizar el calendario de alertas de rendición de información y  continuar enviando estas alertas a las diferentes dependencias.</t>
  </si>
  <si>
    <t>Realizar dos (2) capacitaciones al año en temáticas relacionadas con la Seguridad de la Información.</t>
  </si>
  <si>
    <t>Socializar la política para la seguridad de la información, aprobada por la dirección, publicada y comunicada a los empleados y partes externas pertinentes</t>
  </si>
  <si>
    <t>AMENAZAS
Fallas técnicas: Fallas del equipo
Mal funcionamiento del software y red
Pirata Informático: Fallas del equipo
Mal funcionamiento del software y red
Ingeniería Social
VULNERABILIDAD
Hardware: Fallas del equipo  cliente
Software Caída del servidor Externo
Red: Caída del servicio de Red
Personal: Compartir datos de acceso</t>
  </si>
  <si>
    <t>Falta de comunicación entre las áreas sobre la planeación presupuestal.</t>
  </si>
  <si>
    <t>AL MENOS 1 VEZ EN EL ÚLTIMO</t>
  </si>
  <si>
    <t xml:space="preserve">Recopilar y priorizar las necesidades de las diferentes áreas en el Plan Anual de Adquisiciones para el cumplimiento de la misión del Instituto </t>
  </si>
  <si>
    <t>Falta de controles a la implementación de los programas de capacitación, bienestar y el Programa de seguridad y salud en el trabajo.</t>
  </si>
  <si>
    <t>Posibilidad por hallazgos del área de control interno y entes de control por  incumplimiento de del plan de capacitación, plan de bienestar y Programa de Gestión en Seguridad y Salud en el Trabajo en pro de los funcionarios del Instituto.</t>
  </si>
  <si>
    <t>Posibilidad de la no entrega  del cargo parcial o total  por parte de un servidor público por ausencia  del requerimiento formal de la entrega del  cargo.</t>
  </si>
  <si>
    <t>Falta de actualización del procedimiento de Gestión de Talento Humano A-GTH-PR01, donde se relacione los requisitos para la desvinculación laboral y se enumeren los documentos necesarios para certificar el paz y salvo con la Entidad.
Desconocimiento de los formatos Certificación Paz y salvo A-GTH-FO58 y Lista de chequeo para Paz y salvo para desvinculación Laboral A-GTH-FO57</t>
  </si>
  <si>
    <t xml:space="preserve">Revisar y actualizar el procedimiento de Gestión de Talento Humano A-GTH-PR01 específicamente la Desvinculación laboral Y y socializar a los funcionarios de la Entidad
</t>
  </si>
  <si>
    <t>Hacer control de cumplimiento y efectividad de las actividades planeadas en el Plan de Capacitación y Plan de Bienestar a funcionarios.</t>
  </si>
  <si>
    <t>Hacer seguimiento al cumplimiento de la Implementación del procedimiento de Gestión de Talento Humano A-GTH-PR01 específicamente la desvinculación Laboral.</t>
  </si>
  <si>
    <t>Soportes de Desvinculación Laboral   como certificado paz y salvo, lista de chequeo y demás que determine el procedimiento.</t>
  </si>
  <si>
    <t>NO SE HA PRESENTADO EN LOS ÚLTIMOS 5 AÑOS</t>
  </si>
  <si>
    <t>Probabilidad de pérdida de documentos y expedientes debido a la inadecuada aplicación de procedimientos de manejo, organización, clasificación y conservación de éstos.</t>
  </si>
  <si>
    <t>Falta de validación al cumplimiento de las normas documentales en las dependencias</t>
  </si>
  <si>
    <t>Posibilidad  de pérdida o alteración intencional de información física o electrónica de la entidad para beneficio propio o de terceros por. permitir el acceso a personal externo o interno sin autorización.</t>
  </si>
  <si>
    <t xml:space="preserve">Falta de gestión de los recursos </t>
  </si>
  <si>
    <t>Falta de control de los informes financieros a entregar a entes de control</t>
  </si>
  <si>
    <t>Falta de ética en la verificación de comprobantes</t>
  </si>
  <si>
    <t>AL MENOS UNA VEZ EN EL ÚLTIMO AÑO</t>
  </si>
  <si>
    <t xml:space="preserve">Verificación de comprobantes de egreso y soportes contractuales
</t>
  </si>
  <si>
    <t xml:space="preserve">Error involuntario en el proceso de liquidación de cualquier carga prestacional, estampillas y retenciones </t>
  </si>
  <si>
    <t>Posibilidad de sanciones o investigaciones disciplinarias de entes de control debido al incumplimiento en los términos de entrega a los requerimientos de los entes de control y vigilancia.</t>
  </si>
  <si>
    <t>Posibilidad de pérdida y/o desaparición de los bienes al servicio de la Entidad para de un servidor que, aprovechando su posición frente a un recurso público, sustrae bienes de la Entidad para su beneficio personal o tercero.</t>
  </si>
  <si>
    <t>Falta de control en los inventarios de la entidad
Falta de ética profesional</t>
  </si>
  <si>
    <t>Falta de socialización a la planta de personal sobre los documentos actualizados del SIGC.
Desconocimiento de los procedimientos adoptados.
Cambio de personal periódicamente.</t>
  </si>
  <si>
    <t>ALEATORIA</t>
  </si>
  <si>
    <t>Falta de ética del equipo auditor
Falta de cumplimiento al perfil del Auditor</t>
  </si>
  <si>
    <t>Verificar el cumplimiento del perfil del auditor de calidad
Implementar el formato de compromiso de ética del auditor</t>
  </si>
  <si>
    <t>Registrar hojas de vida en el SISE sin la verificación de los soportes favoreciendo a un tercero</t>
  </si>
  <si>
    <t>Falta de ética profesional</t>
  </si>
  <si>
    <t>Socializar el código de ética del Instituto.
Socializar el procedimiento de registro  de las hojas de vida de acuerdo al perfil de vacantes.</t>
  </si>
  <si>
    <t>Posibilidad de no alcanzar el cumplimiento de las metas de Empleo por no promocionar y participar en los eventos de empleo con la comunidad afectando la misionalidad de la Institución.</t>
  </si>
  <si>
    <t>Programación concertada de eventos de Agencia de empleo con demás actores</t>
  </si>
  <si>
    <t xml:space="preserve">Falta de planeación para participar en los diferentes eventos del Instituto y demás actores.
</t>
  </si>
  <si>
    <t>Generar informe de los resultados del evento.</t>
  </si>
  <si>
    <t>Realizar una planeación de eventos promocionales de la oferta de servicios de la Agencia</t>
  </si>
  <si>
    <t xml:space="preserve">Informe del desarrollo de los eventos
</t>
  </si>
  <si>
    <t xml:space="preserve">Documento de eventos planeados
</t>
  </si>
  <si>
    <t>AL MENOS 1 VEZ EN LOS 2 ÚLTIMOS AÑOS</t>
  </si>
  <si>
    <t>Socializar la existencia del repositorio de documentos del SIGC en Inducción y Reinducción</t>
  </si>
  <si>
    <t>Correo electrónico remitiendo el registro de novedad documental
Acta de revisión por procesos</t>
  </si>
  <si>
    <t>Probabilidad de incumplimiento al Plan de Auditorías por falta de recurso humano  con capacidad técnica ocasionando deficiencias en el ejercicio de control.</t>
  </si>
  <si>
    <t xml:space="preserve">Falta de cumplimiento del plan de auditorias al no contar con el equipo de trabajo suficiente e idóneo.
</t>
  </si>
  <si>
    <t>Contar con personal idóneo y capacitado para el ejercicio de control.</t>
  </si>
  <si>
    <t>Implementar el Código de ética del Auditor</t>
  </si>
  <si>
    <t>Registro de la solicitud del personal</t>
  </si>
  <si>
    <t>Programar y desarrollar el Comité Institucional de Control Interno al menos dos veces en el año.</t>
  </si>
  <si>
    <t xml:space="preserve">Mantener el Código de ética del Auditor actualizado y publicado en página Web. Asi mismo, como firmar el compromiso ético del Auditor. </t>
  </si>
  <si>
    <t>Código de ética del Auditor actualizado y publicado en Web
Compromiso ético del Auditor Firmado</t>
  </si>
  <si>
    <t>No se ha establecido un procedimiento para el control y seguimiento de los procesos contractuales que se adelantan en la oficina jurídica</t>
  </si>
  <si>
    <t>Posibilidad por extravió de la información física y digital de los archivos de gestión que se almacenan en la oficina Jurídica por falta de efectividad en los controles aplicados.</t>
  </si>
  <si>
    <t>Posibilidad por desactualización de formatos del área de contratación en sus diferentes etapas incumpliendo la normatividad vigente.</t>
  </si>
  <si>
    <t>Falta de capacitación de los funcionarios que adelantan los procesos de contratación.</t>
  </si>
  <si>
    <t>Posibilidad de favorecimiento a un proponente determinado en algún proceso de contratación adelantado mediante cualquier modalidad de selección, al establecer requisitos que solo pueda cumplir él, así como omitir la verificación del cumplimiento de los requisitos legales para la celebración de un contrato.</t>
  </si>
  <si>
    <t>Posibilidad de generación de intereses moratorios por la demora en los trámites administrativos de los procesos judiciales fallados en contra de la Entidad.</t>
  </si>
  <si>
    <t>Relación en formato Excel de expedientes contractuales</t>
  </si>
  <si>
    <t>Implementación de sistema de gestión de calidad</t>
  </si>
  <si>
    <t>Contar con el apoderado judicial y desarrollar el Comité de conciliación</t>
  </si>
  <si>
    <t>Registro de control de ingreso y salida de expedientes
Inventario documental del área jurídica</t>
  </si>
  <si>
    <t>Realizar capacitación en manejo documental de los archivos del área jurídica.</t>
  </si>
  <si>
    <t>Registro fotográfico, registro de asistencia y presentación</t>
  </si>
  <si>
    <t>Identificar y proyectar los nuevos formatos del área jurídica al área de gestión de calidad.</t>
  </si>
  <si>
    <t>Aplicar el control de ingreso y salida de documentos del área jurídica.
Realizar el inventario documental.</t>
  </si>
  <si>
    <t>Revisar y modificar con estructura del sistema de calidad de la entidad.</t>
  </si>
  <si>
    <t>Definir lineamientos para la supervisión de contratos y/o convenios.
Capacitación periódica en lineamientos de contratación a los supervisores y apoyos.</t>
  </si>
  <si>
    <t>Lineamiento de supervisión emitido
Registro de asistencia, fotografías y presentación</t>
  </si>
  <si>
    <t>Realizar la Evaluación de idoneidad y experiencia del proponente en todos los procesos de contratación.</t>
  </si>
  <si>
    <t>Revisar y actualizar el Manual de Contratación de la Entidad de conformidad a la normatividad vigente en los lineamientos de Colombia Compra Eficiente.
Garantizar que el equipo de contración desarrolle el curso de Integridad, transparencia y lucha contra la corrupción emitido por el DAFP</t>
  </si>
  <si>
    <t xml:space="preserve">Dar poder judicial al abogado encargado de la representación de la Entidad en los procesos administrativos.
</t>
  </si>
  <si>
    <t>Posibilidad de remitir hojas de vida para puesto de trabajo solicitado por el empresario favoreciendo a un tercero.</t>
  </si>
  <si>
    <t>Socialización del código de ética del Instituto</t>
  </si>
  <si>
    <t>Socializar el código de ética del Instituto.
Socializar el procedimiento de registro de las hojas de vida con sus respectivos soportes en la Plataforma SISE</t>
  </si>
  <si>
    <t>Posibilidad por uso de documentación obsoleta del Sistema Integrado de Gestión de Calidad debido al desconocimiento del repositorio de documentos activos  del SIGC</t>
  </si>
  <si>
    <r>
      <t>Posibilidad en la</t>
    </r>
    <r>
      <rPr>
        <sz val="14"/>
        <rFont val="Calibri"/>
        <family val="2"/>
        <scheme val="minor"/>
      </rPr>
      <t xml:space="preserve"> generación de información errónea debido a la incorrecta aplicación d</t>
    </r>
    <r>
      <rPr>
        <sz val="14"/>
        <color theme="1"/>
        <rFont val="Calibri"/>
        <family val="2"/>
        <scheme val="minor"/>
      </rPr>
      <t>e los instrumentos para la realización de la auditoria</t>
    </r>
    <r>
      <rPr>
        <sz val="14"/>
        <rFont val="Calibri"/>
        <family val="2"/>
        <scheme val="minor"/>
      </rPr>
      <t xml:space="preserve"> y/o desconocimiento de redacción de hallazgos</t>
    </r>
  </si>
  <si>
    <t>Posibilidad de manipulación de información omitiendo o limitando los resultados de un informe de auditoría o de Ley con el fin de beneficiar a un auditado, área o proceso específico.</t>
  </si>
  <si>
    <t xml:space="preserve">Realizar revisión periódica y depuración de las políticas, manuales y procedimientos con los lideres de los procesos y hacer actualización respectiva.
</t>
  </si>
  <si>
    <t xml:space="preserve">Socialización de la ubicación de los documentos en el repositorio del SIGC
</t>
  </si>
  <si>
    <t>Verificación de un pre informe por parte de los lideres de proceso</t>
  </si>
  <si>
    <t xml:space="preserve">Socializar el Código de ética del Instituto </t>
  </si>
  <si>
    <t>Presentación, asistencia y fotografía de la jornada de Inducción y Reinducción</t>
  </si>
  <si>
    <t>Normalizar el instrumento a utilizar en la Auditoria Programada
Verificar que el instrumento se haya implementado en la Auditoria programada.
Verificar los hallazgos por medio de un pre informe de Auditoria con los lideres de proceso</t>
  </si>
  <si>
    <t>Instrumento Normalizado
Instrumento diligenciado
Correo electrónico de envío del pre informe de la Auditoría
Informes de auditoria de calidad</t>
  </si>
  <si>
    <t>Hoja de vida del Auditor con check list de verificación del perfil
Compromiso de ética firmado por Auditor</t>
  </si>
  <si>
    <t>Falta de mantenimientos preventivos</t>
  </si>
  <si>
    <t>Posibilidad por investigaciones disciplinarias y sanciones por entes de control debido a errores y omisiones en la verificación del inventario físico de bienes muebles en las diferentes dependencias del IMEBU.</t>
  </si>
  <si>
    <t>Posibilidad de  incumplimiento en la ejecución de los programas y/o planes institucionales debido a fallas en la formulación estratégica, de recursos y operativa así como seguimiento al cumplimiento de los mismos.</t>
  </si>
  <si>
    <t>Validar por parte de la Subdirección Técnica y Dirección General la viabilidad técnica y financiera de los proyectos para su posterior aprobación en el BPPIM</t>
  </si>
  <si>
    <t xml:space="preserve">Posibilidad de investigaciones disciplinarias y sanciones de entes de control, y demandas de peticionarios debido al incumplimiento de los tiempos de respuesta a las solicitudes presentadas al IMEBU </t>
  </si>
  <si>
    <t>Líder de Atención al Ciudadano</t>
  </si>
  <si>
    <t>Subdirección Técnica</t>
  </si>
  <si>
    <t>Solicitar reporte de cumplimiento mensual de metas a los programas misionales de la Entidad.</t>
  </si>
  <si>
    <t xml:space="preserve">
Realizar gestión de recursos con entidades para dar cumplimiento a las metas propuestas.</t>
  </si>
  <si>
    <t>Acta Comité de Coordinadores e Informe de Gestión
Plan de Acción</t>
  </si>
  <si>
    <t>Realizar seguimiento a la ejecución presupuestal de los programas y proyectos de Inversión</t>
  </si>
  <si>
    <t>Ejecución presupuestal
Kit de Planeación Territorial</t>
  </si>
  <si>
    <t xml:space="preserve">Registro de asistencia, presentación y fotografía
 Informe PQRS </t>
  </si>
  <si>
    <t xml:space="preserve">Incumplimiento a la programación de las asesorias
Falta de </t>
  </si>
  <si>
    <t>Realizar contacto con los emprendedores y empresarios para garantizar la programación definida.</t>
  </si>
  <si>
    <t>Posibilidad de evadir la priorización de poblacion vulnerable en la prestación del servicio para beneficio de un tercero</t>
  </si>
  <si>
    <t xml:space="preserve">Falta de ética profesional
Falta de un lineamiento para priorizar la población en caso de que la demanda exceda la capacidad operativa de la oferta Institucional.
</t>
  </si>
  <si>
    <t>Definir lineamiento para priorizar la población en caso de que la demanda exceda la capacidad operativa de la oferta Institucional.</t>
  </si>
  <si>
    <t>Lineamiento emitido por la Subdirección Técnica</t>
  </si>
  <si>
    <t>Realizar los seguimientos a la ejecución de los programas y planes de la Institución.</t>
  </si>
  <si>
    <t>Realizar seguimiento a las PQRS por parte del área de servicio al ciudadano</t>
  </si>
  <si>
    <t>Certificado GDE</t>
  </si>
  <si>
    <t>Fotografía, registro de asistencia y presentación</t>
  </si>
  <si>
    <t>Definir un formato de compromiso ético para la prestación del servicio de los programas y/o estrategias misionales.</t>
  </si>
  <si>
    <t>Compromiso ético firmado por los Lideres de programas y/o Estrategias misionales</t>
  </si>
  <si>
    <t>Sensibilizar periódicamente a los emprendedores y empresarios sobre la importancia y el beneficio de los programas en los cuales participan.</t>
  </si>
  <si>
    <t>Integrantes Comité Institucional de Evaluación y Desempeño Acta 001 de 2024</t>
  </si>
  <si>
    <t>20
21</t>
  </si>
  <si>
    <t>28
29</t>
  </si>
  <si>
    <t xml:space="preserve">
Enviar mensualmente el registro de novedad documental a los lideres de proceso
Realizar una revisión de la pertinencia de los documentos del SIG</t>
  </si>
  <si>
    <t>31
32
33</t>
  </si>
  <si>
    <t>38
39</t>
  </si>
  <si>
    <t>47
48</t>
  </si>
  <si>
    <t>49
50</t>
  </si>
  <si>
    <t>51
52</t>
  </si>
  <si>
    <t>56
57</t>
  </si>
  <si>
    <t>59
60</t>
  </si>
  <si>
    <t>62
63</t>
  </si>
  <si>
    <t xml:space="preserve">Falta de seguimiento a los planes, programas y/o proyectos de la Institución
Inadecuada formulación del plan de acción que no asegure la adecuada asignación de recursos presupuestales
Insuficiencia de recursos económicos, humanos y fisicos </t>
  </si>
  <si>
    <t xml:space="preserve">Deficiencias en la trazabilidad de la información.
Fallas en el funcionamiento del módulo de PQRSD.
</t>
  </si>
  <si>
    <t xml:space="preserve">Ausencia de cultura y autogestión
Omisión o deficiencias en la revisión de los planes de desarrollo y plan de acción 
</t>
  </si>
  <si>
    <t>Posibilidad de plantear proyectos que no estén alineados con el plan de desarrollo y plan de acción, favoreciendo intereses particulares.</t>
  </si>
  <si>
    <t>La Subdirección técnica y dirección general plantean los proyectos de inversión para satisfacer las necesidades de las población bumanguesa con aprobación del Banco de Planes y proyectos de Inversión Municipal -BPPIM.</t>
  </si>
  <si>
    <t>Socializar el procedimiento de PQRSD a las dependencias.
Realizar seguimiento a las PQRS de manera periódica</t>
  </si>
  <si>
    <t>Posibilidad de que  los usuarios de servicios de emprendimiento  no logren culminar las etapas de la oferta a la que acceden, por incumplimiento a la programación de las asesorías establecidas inicialmente.</t>
  </si>
  <si>
    <t>Realizar programación de asesoría con cada emprendedor y empresario de acuerdo a su disponibilidad de tiempo.</t>
  </si>
  <si>
    <t>Programación de asesoría de emprendedores y empresarios</t>
  </si>
  <si>
    <t>ALFONSO PRIETO GARCÍA</t>
  </si>
  <si>
    <t>1 de 5</t>
  </si>
  <si>
    <t>Acuerdos y/o convenios realizados con otras entidades para dar cumplimiento a las metas propuestas dentro del plan de acción</t>
  </si>
  <si>
    <t>Deficiencias en gestión de políticas de seguridad  y control de acceso de la información.
Acceso forzado, ataques informativos
Deficiencias en gestión de políticas de seguridad de la información y control de acceso</t>
  </si>
  <si>
    <t>Falta de seguimiento y control de la información
Desconocimiento de los funcionarios</t>
  </si>
  <si>
    <t>30 de Enero de 2025</t>
  </si>
  <si>
    <r>
      <t xml:space="preserve">Subdirección Técnica
</t>
    </r>
    <r>
      <rPr>
        <sz val="14"/>
        <color rgb="FFFF0000"/>
        <rFont val="Calibri"/>
        <family val="2"/>
        <scheme val="minor"/>
      </rPr>
      <t>CONTROL INTERNO</t>
    </r>
  </si>
  <si>
    <t>Subdireccion Administrativa y financiera</t>
  </si>
  <si>
    <t>JUNIO 2025
DICIEMBRE 2025</t>
  </si>
  <si>
    <t>DICIEMBRE DE 2025</t>
  </si>
  <si>
    <t>MARZO 2025
JUNIO 2025
SEPTIEMBRE 2025
DICIEMBRE 2025</t>
  </si>
  <si>
    <t>SEPTIEMBRE DE 2025
JUNIO 2025
DICIEMBRE 2025</t>
  </si>
  <si>
    <t xml:space="preserve">MARZO 2025
</t>
  </si>
  <si>
    <t>MARZO DE 2025</t>
  </si>
  <si>
    <t>Abril de 2025
Septiembre 2025
Diciembre 2025</t>
  </si>
  <si>
    <t>Junio 2025
Diciembre 2025</t>
  </si>
  <si>
    <t>Marzo de 2025
Junio 2025
Septiembre 2025
Diciembre 2025</t>
  </si>
  <si>
    <t>Junio 2025
Diciembre 2026</t>
  </si>
  <si>
    <t>Mayo de 2025</t>
  </si>
  <si>
    <t xml:space="preserve">JUNIO 2025
DICIEMBRE 2025
</t>
  </si>
  <si>
    <t>JUNIO 2025
DICIEMBRE 2025</t>
  </si>
  <si>
    <t xml:space="preserve"> Desarrollar el Comité Financiero para el seguimiento en la ejecución presupuestal. </t>
  </si>
  <si>
    <t>Desarrollar el Comité Financiero para realizar el seguimiento a la ejecución presupuestal, revisando  las necesidades radicadas  por las oficinas gestoras para el desarrollo de la misionalidad del Instituto</t>
  </si>
  <si>
    <t>Posibilidad de contratar servicios no priorizados por deficiencias en la identificación de necesidades de la entidad y por  falta de comunicación entre las áreas.</t>
  </si>
  <si>
    <t>E1. Acta de reunión para  incoporación de necesidades en el Plan Anual de Adquisiciones.</t>
  </si>
  <si>
    <t>Realizar Reuniones de las oficinas gestoras y el profesional asesor jurídico, para el establecimiento de necesidades del IMEBU</t>
  </si>
  <si>
    <t>Realizar validación entre los objetos contratados entre contabilidad (generación CDP-RP), actas de reunión de aprobación de objetos contractuales y publicación en el SECOP II</t>
  </si>
  <si>
    <t>E1. Acta de reunión Comité Financiero</t>
  </si>
  <si>
    <t>Posibilidad de manipular o alterar información   del Plan Anual de Adquisiciones y/o aprobaciones de necesidades no previstas en favorecimiento de un tercero</t>
  </si>
  <si>
    <t>Socializar el Plan Anual de Adquisiciones en Comité Financiero con sus aprobaciones  y publicación en las páginas de SECOP y SIA observa</t>
  </si>
  <si>
    <t>Desarrollar el  plan de capacitación y Plan de bienestar de acuerdo a su planeación y programación en tiempo</t>
  </si>
  <si>
    <t>Plan de capacitaciones y de bienestar actualizado.</t>
  </si>
  <si>
    <t>Realizar planes y seguimiento al desarrollo del plan de capacitación y Plan de bienestar acertado con las necesidades del personal</t>
  </si>
  <si>
    <t>Informe de gestión en el seguimiento y cumplimiento a las actividades programadas en el plan de bienestar y pln ade capacitaciones.</t>
  </si>
  <si>
    <t>Realizar seguimiento al desarrollo al programa de gestión en Seguridad y Salud en el Trbajo de la entidad</t>
  </si>
  <si>
    <t>Acta COPASST
Informe de gestión en el seguimiento y cumplimiento al programa de gestión en Seguridad y Salud en el Trbajo de la entidad</t>
  </si>
  <si>
    <t xml:space="preserve">actaulizar y Socializar el procedimiento de Gestión de Talento Humano A-GTH-PR01 a los funcionarios de la Entidad por lo menos una vez al año.
</t>
  </si>
  <si>
    <t xml:space="preserve">procedimiento actualizado y socializado por medio de correo electrónico
</t>
  </si>
  <si>
    <t>Recepción de solicitudes de certificaciones a través de correo electrónico de atención al ciudadano y recibo de pago de estampillas.</t>
  </si>
  <si>
    <t xml:space="preserve">Certificados validados con revisión de jurídica y talento humano </t>
  </si>
  <si>
    <t>Implementar que las solicitudes de certificaciones laborales se tramiten a través de correo electrónico al correo de atención al ciudadano con el recibo de pago de estampillas y validación por el área jurídica.</t>
  </si>
  <si>
    <t>Designación de espacios y lugares adecuados para la concervación de alamcenamiento de archivos de gestión de las áreas administrativa, técnica y jurídica</t>
  </si>
  <si>
    <t>Implementar las tablas de retención documental actaulizados en los archivos de gestión</t>
  </si>
  <si>
    <t xml:space="preserve">
Junio 2025
Septiembre 2025
Diciembre 2025</t>
  </si>
  <si>
    <t>Adecuación de espacios propicios para la conservación de archivos de gestión.</t>
  </si>
  <si>
    <t>Informe trimestral de Gestión Documental y de seguimiento a los controles establecidos.</t>
  </si>
  <si>
    <t xml:space="preserve">
Falta de seguimiento a los procedimientos de gestión documental</t>
  </si>
  <si>
    <t>Posibilidad de perdida economicay /o sanción de corrección de la entidad fiscal en el error de cálculo de base, responsabilidad de sujeto pasivo o aplicación incorrecta de tarifa en estampillas Y/o retenciones en impuestos, asi mismo, como el mayor valor pagado en liquidaciones prestacionales y/o reclamos por errores en menor valor pagado.</t>
  </si>
  <si>
    <t>Desarrollo de paples de trabajo para las revisiones mensuales en la liquidación de retenciones y prestaciones sociales</t>
  </si>
  <si>
    <t>Crear herramientas en hoja de cálculo para evidenciar revisiones en la liquidación de retenciones y prestaciones sociales.</t>
  </si>
  <si>
    <t>Archivos digitales de hoja de cálculo.</t>
  </si>
  <si>
    <t>Posibilidad temprana de deficiencias e insuficiencia de recursos en la ejecución  del presupuesto.</t>
  </si>
  <si>
    <t>Desarrollar el Comité Financiero para realizar el seguimiento presupuestal, revisando la ejecución del mismo junto con la disponibilidad</t>
  </si>
  <si>
    <t>Acta de comité</t>
  </si>
  <si>
    <t>Notificación de cierres y entrega de informes financieros rendidos a los entes de control.</t>
  </si>
  <si>
    <t>Comunicación en correo electrónico las fechas de vencimiento en la entrega de informes financieros</t>
  </si>
  <si>
    <t>Correos electrónicos</t>
  </si>
  <si>
    <t>Entrega oportuna de informes financieros a los entes de control</t>
  </si>
  <si>
    <t>Certificación de entrega de informes finandieros a los entes de control.</t>
  </si>
  <si>
    <t>Verificar una muestra representativa de los comprobantes de egreso y soportes contractuales de los proveedores, contratistas y funcionarios.</t>
  </si>
  <si>
    <t>Informe de verificación de pagos realizado por parte de un profeional distinto al área de Tesorería</t>
  </si>
  <si>
    <t>Posibilidad por deterioro de la infraestructura locativa de la Entidad, debido a la falta de mantenimientos.</t>
  </si>
  <si>
    <t>Programar, solictar  y/o ejecutar los mantenimientos requeridos de los bienes locativos de la entidad</t>
  </si>
  <si>
    <t>Realizar revisiones de infraestructura física para la solictud de adecuaciones (según alcances contractuales del inmobiliario)  y/o realización de mantenimientos</t>
  </si>
  <si>
    <t>Evidencia de los mantenimeintos realizado y/o solictudes realizadas para adecuaciones.</t>
  </si>
  <si>
    <t>Realizar inventario físico de los elementos de propiedad planta y equipo de la entidad</t>
  </si>
  <si>
    <t>Relación de los elementos de propiedad planta y equipo actualizado de la entidad</t>
  </si>
  <si>
    <t>Realización de entregas formales de responsabilidsad en la custodia de los elementos de propiedad plnata  equipo.</t>
  </si>
  <si>
    <t>Formalizar formatos de responsabildiad en la custodia de activos y en el movimiento o traslados de los mismos</t>
  </si>
  <si>
    <t>Formatos aprobados y actualizados.</t>
  </si>
  <si>
    <t>Aplicación de formato de control de entrega de documentos en el archivo central.</t>
  </si>
  <si>
    <t>Formato de control de entrega de solictud y prestamos</t>
  </si>
  <si>
    <t>Socilización de procedimientos de archivo en el acta de reunión de capacitación</t>
  </si>
  <si>
    <t>Acta de capacitación.</t>
  </si>
  <si>
    <t xml:space="preserve">30 de Abril </t>
  </si>
  <si>
    <t xml:space="preserve">El riesgo no tiene concordancia respecto a la causa y la accion de mitigacion, se requiere realizar seguimiento a los cuadros de control de informes de ley, sin embargo la accion de mitigacion es un correo electronico sin proposito alguno, se hace necesaria la revision y actualizacion del presente riesgo. </t>
  </si>
  <si>
    <t xml:space="preserve">sin evidencia </t>
  </si>
  <si>
    <t xml:space="preserve">No aplica para el presente seguimiento, se requiere la programacion de las capacitaciones pertinentes </t>
  </si>
  <si>
    <t>Se remite como evidencia correo electronico del 30 de abril de 2025, sin embargo el correo en sí no garantiza la mitigacion del riesgo de seguridad por ataques ciberneticos, se requiere revision</t>
  </si>
  <si>
    <t xml:space="preserve">Mo aplica para el presente seguimiento, sin embargo se requiere actualizacion de las acciones, puesto que la sola socializacion del plan de seguridad y/o una capacitacion no mitigan el riesgo de perdida de informacion. </t>
  </si>
  <si>
    <t xml:space="preserve">El comité financiero se viene realizando de manera mensual, sin embargo en este escenario se realiza presentacion de los estados financieros al equipo directivo para pasar a aprobacion del consejo directivo, razon por la cual no es una herramienta de planeacion presupuestal y/o validacion de proyectos, por lo tanto se requiere su actualizacion. </t>
  </si>
  <si>
    <t xml:space="preserve">Se vienen llevando a cabo reuniones de seguimiento y/o actualizacion del PAA según necesidades y servicios a contratar, se recomienda rigurosidad en la planeacion estrategica con el fin de darle un buen uso a la herramienta en cuanto a los oferentes del mercado. </t>
  </si>
  <si>
    <t xml:space="preserve">No aplica para el presente seguimiento,  sin embargo se requiere actualizacion puesto que la causa no es concordante con el riesgo y referente a la accion, el comité financiero no es el escenario adecuado para la socializacion del PAA. </t>
  </si>
  <si>
    <t xml:space="preserve">Se cuenta con plan de capacitacion actualizado para la vigencia 2025, sin embargo el solo hecho de la existencia del plan no prueba el buen desarrollo y ejecucion del mismo, se requiere incluir dentro las acciones el seguimiento y eficiencia probada de la implementacion del plan. </t>
  </si>
  <si>
    <t xml:space="preserve">No aplica para el presente seguimiento, sin embargo se requiere dar inicio al programa de bienestar institucional. </t>
  </si>
  <si>
    <t xml:space="preserve">El copasst se encuentra activo y en funcionamiento dentro del instituto, se requiere especial atencion a los planes de mejoramiento propuestos por ARL, el seguimiento al plan de trabajo SST presentó falencias en la revision de la vigencia anterior, por lo tanto se recomienda abrcar a lo largo de la vigencia las actividades pertinentes y su respectiva evidencia. </t>
  </si>
  <si>
    <t xml:space="preserve">La accion no aplica al presente seguimiento, sin embargo la sola socializacion no es suficiente para mitigar el riesgo por no entrega de cargos por desvinculacion laboral, se requiere adptar mecanismos efectivos como la expedicion de paz y salvos por procesos, que permitan dar continuidad a los procesos. </t>
  </si>
  <si>
    <t xml:space="preserve">No aplica al presente seguimiento, adelantar las acciones requeridas para dar cumplimiento a la presnete accion. </t>
  </si>
  <si>
    <t xml:space="preserve">Se evidencia implementacion de cumplimiento a la accion, emitiendo certificados laborales conforme los lineamientos establecidos, sin embargo el riesgo requiere revision teniendo en cuenta la relevancia de este. </t>
  </si>
  <si>
    <t xml:space="preserve">No aplica al presente seguimiento,  la oficina de control interno considera que la sola socializacion de las tablas no mitiga efectivamente el riesgo de manejo de archivos de gestion, se requiere implementar acciones de acompañamiento desde los responsables de archivo. </t>
  </si>
  <si>
    <t xml:space="preserve">No aplica al presente seguimiento, sin embargo la accion y la evidencia no guardan concordancia. </t>
  </si>
  <si>
    <t xml:space="preserve">No se anexa evidencia requerida para el presente riesgo en cuanto al control de prestamo de expedientes. </t>
  </si>
  <si>
    <t xml:space="preserve">No aplica para el presente seguimiento, la oficina de control interno, insiste en que la sola capacitacion no son acciones efectivas para mitigar riesgos institucionales. </t>
  </si>
  <si>
    <t xml:space="preserve">No se anexa evidencia requerida para el presente riesgo. </t>
  </si>
  <si>
    <t xml:space="preserve">No aplica para el presente seguimiento, sin embargo la oficina de control interno insiste en que el comité financiero no es la instancia para seguimientos y/o ajustes a la ejecucion presupuestal. </t>
  </si>
  <si>
    <t xml:space="preserve">No aplica al presente seguimiento, sin embargo la rendicion de informes financieros se da en lo corrido de toda la vigenciam razon por la cual se requiere actualizacion de la periodicidad de la accion </t>
  </si>
  <si>
    <t xml:space="preserve">No aplica la presente seguimiento, se requiere iniciar con el cumplimiento de la accion, emitiendo informe de tesoreria en el cumplimiento de requisitos para pago, por parte de los proveedores </t>
  </si>
  <si>
    <t xml:space="preserve">No aplica al presente seguimiento, se requiere programacion de mantenimientos correctivos y preventivos. </t>
  </si>
  <si>
    <t xml:space="preserve">No aplica para el presente seguimiento, se conoce levantamieto de inventario sin embargo no se ha emitido informe oficial al respecto. </t>
  </si>
  <si>
    <t xml:space="preserve">No aplica para el presente seguimiento, se requiere asignacion de inventarios a funcionarios de planta, según corresponda </t>
  </si>
  <si>
    <t xml:space="preserve">No aplica al presente seguimiento, la oficina de control interno insiste en que correos electronicos no son acciones de control a riesgos evidenciados. </t>
  </si>
  <si>
    <t xml:space="preserve">No aplica al presente seguimiento, se requiere programacion de capacitacion en SIGC. </t>
  </si>
  <si>
    <t xml:space="preserve">No aplica al presente seguimiento, se requiere dar inicio a la construccion del instrumento de auditoria asi como la programacion de auditoria interna SIGC, por otro lado se deja claridad que no es un riesgo establecido para la oficina de control interno, por lo tanto se debe revisar y actualizar el presente riesgo. </t>
  </si>
  <si>
    <t xml:space="preserve">No aplica al presente seguimiento, sin embargo el riesgo no genera claridad, respecto al riesgo anterior, toda vez que indica socializar codigo de etica, y en el presente riesgo crear un formato de compromiso de etica, el cual debe ser implicito al procedimiento, que segun el riesgo anterior ya debe estar creado. </t>
  </si>
  <si>
    <t xml:space="preserve">Las evidencias anexadas no tienen relacion con la accion de mitigacion propuesta, se requiere programar y desarrollar comités de coordinadores de programas y proyectos con el fin de llevar seguimiento a los mismos. </t>
  </si>
  <si>
    <t xml:space="preserve">Se anexa acta de inicio convenio UNICH, se requiere especificar dentro de las evidencias la gestion en consecucion de recursos para el desarrollo de programas y proyectos como lo indica la accion propuesta. </t>
  </si>
  <si>
    <t xml:space="preserve">Se anexa herramienta presupuestal de planeacion, sin embargo no genera acciones concluyentes respecto al riesgo, revisar y actualizar el presente riesgo. </t>
  </si>
  <si>
    <t xml:space="preserve">No aplica al presente seguimiento, sin embargo se requiere revision de fecha de cumplimiento de la accion, toda vez que indica socializaciones y seguimientos hasta el mes de junio, cuando las pqrsd ingresan y se responden a lo largo de toda la vigencia, revisar y actualizar. </t>
  </si>
  <si>
    <t xml:space="preserve">No aplica para el presente seguimiento, sin embargo donde se encuentra la novedad de la accion de mitigacion, fuera del normal prcedimiento para viabilizar un proyecto? Se requiere revision de la accion. </t>
  </si>
  <si>
    <t xml:space="preserve">No aplica al presente seguimiento, requiere actualizacion. </t>
  </si>
  <si>
    <t xml:space="preserve">No aplica al presente seguimiento, sin mebargo las fechas de cumplimiento de accion requieren actualizacion. </t>
  </si>
  <si>
    <t xml:space="preserve">Los lideres de programa inician a trabajar en Junio? Por qué hasta esa fecha se haran compromisos anticorrupcion, de igual forma la oficina de control interno no considera que la accion mitigue el riesgo, se requiere revision. </t>
  </si>
  <si>
    <t xml:space="preserve">No se anexa evidencia de cumplimiento. </t>
  </si>
  <si>
    <t xml:space="preserve">Se anexan una serie de fotografias, pantallazos de reuniones virtuales y registros de asistencias, en preparacion de eventos feria de empleo, sin embargo la oficina de control interno no encuentra relacion con programacion y resltados obtenidos, las evidencias deben dejar claridad en la forma en como se viene mitigando el riesgo detectado. </t>
  </si>
  <si>
    <t xml:space="preserve">No se enxan evidencias correspondientes. </t>
  </si>
  <si>
    <t xml:space="preserve">Fecha no corresponde al desarrollo de la accion, revisar y actualizar. </t>
  </si>
  <si>
    <t xml:space="preserve">Riesgo no corresponde a la realidad institucional. </t>
  </si>
  <si>
    <t>Fechas no corresponden a la gestion del riesgo.</t>
  </si>
  <si>
    <t xml:space="preserve">Se anexa verificacion de idoneidad en procesos de contratacion adelantados, sin embargo esto es intrinseco al proceso de adjudicacion, cual sería la novedad en la accion de mitigacion? </t>
  </si>
  <si>
    <t xml:space="preserve">No aplica al presente seguimiento </t>
  </si>
  <si>
    <t xml:space="preserve">Misma accion, en que se diferencia con el riesgo anterior? </t>
  </si>
  <si>
    <t xml:space="preserve">Se cuenta con apoderado judicial para la vigencia 2025, para seguimiento y control de acciones judiciales a nombre del instituto. </t>
  </si>
  <si>
    <t xml:space="preserve">Se vene realizando comité de conciliacion de manera mensual, para seguimiento y control de las acciones judiciales del instituto. </t>
  </si>
  <si>
    <t xml:space="preserve">Se realizó solicitud a la alta direccion, para contar con personal de apoyo en el desarrollo del plan de auditorias, ya se cuenta con el personal solicitado </t>
  </si>
  <si>
    <t xml:space="preserve">No aplica al presente seguimiento. </t>
  </si>
  <si>
    <t xml:space="preserve">Se convocó y desarrolló comité institucional de control interno para aprobacion de plan de auditorias 2025.  </t>
  </si>
  <si>
    <t xml:space="preserve">El codigo de etica del auditor y estatuto de auditoria se encuentra publicado en pagina web institucional. </t>
  </si>
  <si>
    <t xml:space="preserve">No aplica al presente seguimiento, sin embargo la rendicion de informes financieros se da en lo corrido de toda la vigencia razon por la cual se requiere actualizacion de la periodicidad de la accion </t>
  </si>
  <si>
    <t xml:space="preserve">En el seguimiento al primer cuatrimestre, la oficina de control interno manifiestó en diversas oportunidades la necesidad de revisar y actualizar el mapa de riesgos, dado que las acciones correctivas no guardaban concordancia con los riesgos identificados y en algunos casos no eran eficicientes para la mitigacion de estos, sin embargo no se tiene conocimiento desde esta oficina si la actualización se llevo a cabo, para el presente seguimiento las evidencias presentadas se dieron de manera extemporanea y sin guardar relacion con el riesgo, en los casos en que se contaba con evidencia, dado que muchas carpetas se encuentran vacias, por lo anterior no es posible realizar la revision de esta oficina y se califica en 0% de avance para el presente cuatrimestre, esto es reiterativo en la entidad, el monitoreo de riesgos no se realiza de manera adecuada, aumentando el riesgo de materializacion.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</si>
</sst>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F800]dddd\,\ mmmm\ dd\,\ yyyy"/>
    <numFmt numFmtId="166" formatCode="_-&quot;$&quot;* #,##0.00_-;\-&quot;$&quot;* #,##0.00_-;_-&quot;$&quot;* &quot;-&quot;??_-;_-@_-"/>
    <numFmt numFmtId="167" formatCode="_-* #,##0_-;\-* #,##0_-;_-* &quot;-&quot;??_-;_-@_-"/>
  </numFmts>
  <fonts count="31"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sz val="17"/>
      <color rgb="FFFFFFFF"/>
      <name val="Calibri"/>
      <family val="2"/>
      <scheme val="minor"/>
    </font>
    <font>
      <b/>
      <sz val="17"/>
      <color rgb="FFFFFFFF"/>
      <name val="Calibri"/>
      <family val="2"/>
      <scheme val="minor"/>
    </font>
    <font>
      <sz val="10"/>
      <name val="Arial"/>
      <family val="2"/>
    </font>
    <font>
      <sz val="11"/>
      <name val="Arial"/>
      <family val="2"/>
    </font>
    <font>
      <sz val="10"/>
      <color theme="1"/>
      <name val="Calibri"/>
      <family val="2"/>
      <scheme val="minor"/>
    </font>
    <font>
      <sz val="9"/>
      <color theme="1"/>
      <name val="Calibri"/>
      <family val="2"/>
      <scheme val="minor"/>
    </font>
    <font>
      <sz val="8"/>
      <color theme="1"/>
      <name val="Calibri"/>
      <family val="2"/>
      <scheme val="minor"/>
    </font>
    <font>
      <b/>
      <sz val="12"/>
      <name val="Calibri"/>
      <family val="2"/>
      <scheme val="minor"/>
    </font>
    <font>
      <b/>
      <sz val="8"/>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7"/>
      <color theme="1"/>
      <name val="Calibri"/>
      <family val="2"/>
      <scheme val="minor"/>
    </font>
    <font>
      <sz val="8"/>
      <name val="Calibri"/>
      <family val="2"/>
      <scheme val="minor"/>
    </font>
    <font>
      <b/>
      <sz val="10"/>
      <color theme="1"/>
      <name val="Calibri"/>
      <family val="2"/>
      <scheme val="minor"/>
    </font>
    <font>
      <b/>
      <sz val="9"/>
      <name val="Calibri"/>
      <family val="2"/>
      <scheme val="minor"/>
    </font>
    <font>
      <sz val="11"/>
      <color rgb="FF000000"/>
      <name val="Calibri"/>
      <family val="2"/>
      <scheme val="minor"/>
    </font>
    <font>
      <sz val="9"/>
      <color theme="1"/>
      <name val="Arial"/>
      <family val="2"/>
    </font>
    <font>
      <b/>
      <sz val="9"/>
      <color rgb="FF000000"/>
      <name val="Arial"/>
      <family val="2"/>
    </font>
    <font>
      <b/>
      <sz val="14"/>
      <color theme="1"/>
      <name val="Calibri"/>
      <family val="2"/>
      <scheme val="minor"/>
    </font>
    <font>
      <b/>
      <sz val="14"/>
      <name val="Calibri"/>
      <family val="2"/>
      <scheme val="minor"/>
    </font>
    <font>
      <sz val="14"/>
      <color theme="1"/>
      <name val="Calibri"/>
      <family val="2"/>
      <scheme val="minor"/>
    </font>
    <font>
      <sz val="14"/>
      <name val="Calibri"/>
      <family val="2"/>
      <scheme val="minor"/>
    </font>
    <font>
      <b/>
      <sz val="16"/>
      <color theme="1"/>
      <name val="Calibri"/>
      <family val="2"/>
      <scheme val="minor"/>
    </font>
    <font>
      <sz val="16"/>
      <color theme="1"/>
      <name val="Calibri"/>
      <family val="2"/>
      <scheme val="minor"/>
    </font>
    <font>
      <sz val="14"/>
      <color rgb="FFFF0000"/>
      <name val="Calibri"/>
      <family val="2"/>
      <scheme val="minor"/>
    </font>
  </fonts>
  <fills count="2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92D050"/>
        <bgColor indexed="64"/>
      </patternFill>
    </fill>
    <fill>
      <patternFill patternType="solid">
        <fgColor theme="5"/>
        <bgColor indexed="64"/>
      </patternFill>
    </fill>
    <fill>
      <patternFill patternType="solid">
        <fgColor theme="2" tint="-0.249977111117893"/>
        <bgColor indexed="64"/>
      </patternFill>
    </fill>
    <fill>
      <patternFill patternType="solid">
        <fgColor rgb="FF00B050"/>
        <bgColor indexed="64"/>
      </patternFill>
    </fill>
    <fill>
      <patternFill patternType="solid">
        <fgColor theme="7" tint="0.39997558519241921"/>
        <bgColor indexed="64"/>
      </patternFill>
    </fill>
    <fill>
      <patternFill patternType="solid">
        <fgColor rgb="FFFF000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3" tint="0.39997558519241921"/>
        <bgColor indexed="64"/>
      </patternFill>
    </fill>
    <fill>
      <patternFill patternType="solid">
        <fgColor rgb="FF0070C0"/>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rgb="FFFF99CC"/>
        <bgColor indexed="64"/>
      </patternFill>
    </fill>
    <fill>
      <patternFill patternType="solid">
        <fgColor rgb="FFD0CECE"/>
        <bgColor indexed="64"/>
      </patternFill>
    </fill>
    <fill>
      <patternFill patternType="solid">
        <fgColor rgb="FF00AE50"/>
        <bgColor indexed="64"/>
      </patternFill>
    </fill>
    <fill>
      <patternFill patternType="solid">
        <fgColor rgb="FFFFD966"/>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rgb="FF00B0F0"/>
        <bgColor indexed="64"/>
      </patternFill>
    </fill>
    <fill>
      <patternFill patternType="solid">
        <fgColor theme="4" tint="0.79998168889431442"/>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rgb="FFABABAB"/>
      </left>
      <right/>
      <top style="thin">
        <color rgb="FFABABAB"/>
      </top>
      <bottom/>
      <diagonal/>
    </border>
    <border>
      <left style="thin">
        <color indexed="65"/>
      </left>
      <right/>
      <top style="thin">
        <color rgb="FFABABAB"/>
      </top>
      <bottom/>
      <diagonal/>
    </border>
    <border>
      <left style="thin">
        <color indexed="65"/>
      </left>
      <right style="thin">
        <color rgb="FFABABAB"/>
      </right>
      <top style="thin">
        <color rgb="FFABABAB"/>
      </top>
      <bottom/>
      <diagonal/>
    </border>
    <border>
      <left style="thin">
        <color rgb="FFABABAB"/>
      </left>
      <right/>
      <top style="thin">
        <color indexed="65"/>
      </top>
      <bottom/>
      <diagonal/>
    </border>
    <border>
      <left style="thin">
        <color indexed="65"/>
      </left>
      <right/>
      <top style="thin">
        <color indexed="65"/>
      </top>
      <bottom/>
      <diagonal/>
    </border>
    <border>
      <left style="thin">
        <color indexed="65"/>
      </left>
      <right style="thin">
        <color rgb="FFABABAB"/>
      </right>
      <top style="thin">
        <color indexed="65"/>
      </top>
      <bottom/>
      <diagonal/>
    </border>
    <border>
      <left style="thin">
        <color rgb="FFABABAB"/>
      </left>
      <right/>
      <top style="thin">
        <color indexed="65"/>
      </top>
      <bottom style="thin">
        <color rgb="FFABABAB"/>
      </bottom>
      <diagonal/>
    </border>
    <border>
      <left style="thin">
        <color indexed="65"/>
      </left>
      <right/>
      <top style="thin">
        <color indexed="65"/>
      </top>
      <bottom style="thin">
        <color rgb="FFABABAB"/>
      </bottom>
      <diagonal/>
    </border>
    <border>
      <left style="thin">
        <color indexed="65"/>
      </left>
      <right style="thin">
        <color rgb="FFABABAB"/>
      </right>
      <top style="thin">
        <color indexed="65"/>
      </top>
      <bottom style="thin">
        <color rgb="FFABABAB"/>
      </bottom>
      <diagonal/>
    </border>
    <border>
      <left style="medium">
        <color rgb="FFD4D4D4"/>
      </left>
      <right style="medium">
        <color rgb="FFD4D4D4"/>
      </right>
      <top style="medium">
        <color rgb="FFD4D4D4"/>
      </top>
      <bottom style="medium">
        <color rgb="FFD4D4D4"/>
      </bottom>
      <diagonal/>
    </border>
    <border>
      <left/>
      <right style="medium">
        <color rgb="FFD4D4D4"/>
      </right>
      <top/>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style="medium">
        <color indexed="64"/>
      </left>
      <right style="thin">
        <color indexed="64"/>
      </right>
      <top style="thin">
        <color indexed="64"/>
      </top>
      <bottom/>
      <diagonal/>
    </border>
    <border>
      <left/>
      <right style="double">
        <color rgb="FFC00000"/>
      </right>
      <top/>
      <bottom/>
      <diagonal/>
    </border>
    <border>
      <left/>
      <right/>
      <top style="medium">
        <color rgb="FF000000"/>
      </top>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double">
        <color rgb="FFC00000"/>
      </left>
      <right/>
      <top style="double">
        <color rgb="FFC00000"/>
      </top>
      <bottom/>
      <diagonal/>
    </border>
    <border>
      <left/>
      <right style="double">
        <color rgb="FFC00000"/>
      </right>
      <top style="double">
        <color rgb="FFC00000"/>
      </top>
      <bottom/>
      <diagonal/>
    </border>
    <border>
      <left style="double">
        <color rgb="FFC00000"/>
      </left>
      <right/>
      <top/>
      <bottom/>
      <diagonal/>
    </border>
    <border>
      <left style="double">
        <color rgb="FFC00000"/>
      </left>
      <right/>
      <top/>
      <bottom style="double">
        <color rgb="FFC00000"/>
      </bottom>
      <diagonal/>
    </border>
    <border>
      <left/>
      <right style="double">
        <color rgb="FFC00000"/>
      </right>
      <top/>
      <bottom style="double">
        <color rgb="FFC00000"/>
      </bottom>
      <diagonal/>
    </border>
    <border>
      <left style="thin">
        <color indexed="64"/>
      </left>
      <right style="thin">
        <color indexed="64"/>
      </right>
      <top style="medium">
        <color indexed="64"/>
      </top>
      <bottom/>
      <diagonal/>
    </border>
  </borders>
  <cellStyleXfs count="6">
    <xf numFmtId="0" fontId="0" fillId="0" borderId="0"/>
    <xf numFmtId="0" fontId="6" fillId="0" borderId="0"/>
    <xf numFmtId="9" fontId="6" fillId="0" borderId="0" applyFont="0" applyFill="0" applyBorder="0" applyAlignment="0" applyProtection="0"/>
    <xf numFmtId="166" fontId="14" fillId="0" borderId="0" applyFont="0" applyFill="0" applyBorder="0" applyAlignment="0" applyProtection="0"/>
    <xf numFmtId="9" fontId="14" fillId="0" borderId="0" applyFont="0" applyFill="0" applyBorder="0" applyAlignment="0" applyProtection="0"/>
    <xf numFmtId="164" fontId="14" fillId="0" borderId="0" applyFont="0" applyFill="0" applyBorder="0" applyAlignment="0" applyProtection="0"/>
  </cellStyleXfs>
  <cellXfs count="574">
    <xf numFmtId="0" fontId="0" fillId="0" borderId="0" xfId="0"/>
    <xf numFmtId="0" fontId="0" fillId="0" borderId="0" xfId="0" applyAlignment="1">
      <alignment wrapText="1"/>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xf>
    <xf numFmtId="0" fontId="0" fillId="0" borderId="0" xfId="0" applyAlignment="1">
      <alignment vertical="center"/>
    </xf>
    <xf numFmtId="0" fontId="0" fillId="0" borderId="1" xfId="0" applyBorder="1"/>
    <xf numFmtId="0" fontId="9" fillId="0" borderId="0" xfId="0" applyFont="1"/>
    <xf numFmtId="0" fontId="1" fillId="0" borderId="1" xfId="0" applyFont="1" applyBorder="1" applyAlignment="1">
      <alignment horizontal="left" wrapText="1"/>
    </xf>
    <xf numFmtId="0" fontId="1" fillId="0" borderId="2" xfId="0" applyFont="1" applyBorder="1" applyAlignment="1">
      <alignment horizontal="left" wrapText="1"/>
    </xf>
    <xf numFmtId="0" fontId="1" fillId="0" borderId="1" xfId="0" applyFont="1" applyBorder="1" applyAlignment="1">
      <alignment horizontal="center" vertical="center" wrapText="1"/>
    </xf>
    <xf numFmtId="0" fontId="0" fillId="11" borderId="1" xfId="0" applyFill="1" applyBorder="1" applyAlignment="1">
      <alignment horizontal="center" vertical="center"/>
    </xf>
    <xf numFmtId="0" fontId="0" fillId="11" borderId="1" xfId="0" applyFill="1" applyBorder="1"/>
    <xf numFmtId="0" fontId="0" fillId="11" borderId="1" xfId="0" applyFill="1" applyBorder="1" applyAlignment="1">
      <alignment horizontal="center"/>
    </xf>
    <xf numFmtId="0" fontId="0" fillId="12" borderId="1" xfId="0" applyFill="1" applyBorder="1" applyAlignment="1">
      <alignment horizontal="center" vertical="center"/>
    </xf>
    <xf numFmtId="0" fontId="0" fillId="12" borderId="1" xfId="0" applyFill="1" applyBorder="1"/>
    <xf numFmtId="0" fontId="0" fillId="12" borderId="1" xfId="0" applyFill="1" applyBorder="1" applyAlignment="1">
      <alignment horizontal="center"/>
    </xf>
    <xf numFmtId="0" fontId="0" fillId="9" borderId="1" xfId="0" applyFill="1" applyBorder="1" applyAlignment="1">
      <alignment horizontal="center" vertical="center"/>
    </xf>
    <xf numFmtId="0" fontId="0" fillId="9" borderId="1" xfId="0" applyFill="1" applyBorder="1" applyAlignment="1">
      <alignment wrapText="1"/>
    </xf>
    <xf numFmtId="0" fontId="0" fillId="9" borderId="1" xfId="0" applyFill="1" applyBorder="1" applyAlignment="1">
      <alignment horizontal="center"/>
    </xf>
    <xf numFmtId="0" fontId="0" fillId="9" borderId="1" xfId="0" applyFill="1" applyBorder="1"/>
    <xf numFmtId="0" fontId="0" fillId="13" borderId="1" xfId="0" applyFill="1" applyBorder="1" applyAlignment="1">
      <alignment horizontal="center" vertical="center"/>
    </xf>
    <xf numFmtId="0" fontId="0" fillId="13" borderId="1" xfId="0" applyFill="1" applyBorder="1"/>
    <xf numFmtId="0" fontId="0" fillId="13" borderId="1" xfId="0" applyFill="1" applyBorder="1" applyAlignment="1">
      <alignment horizontal="center"/>
    </xf>
    <xf numFmtId="0" fontId="0" fillId="14" borderId="1" xfId="0" applyFill="1" applyBorder="1" applyAlignment="1">
      <alignment horizontal="center" vertical="center"/>
    </xf>
    <xf numFmtId="0" fontId="0" fillId="14" borderId="1" xfId="0" applyFill="1" applyBorder="1"/>
    <xf numFmtId="0" fontId="0" fillId="14" borderId="1" xfId="0" applyFill="1" applyBorder="1" applyAlignment="1">
      <alignment horizontal="center"/>
    </xf>
    <xf numFmtId="0" fontId="0" fillId="15" borderId="1" xfId="0" applyFill="1" applyBorder="1" applyAlignment="1">
      <alignment horizontal="center" vertical="center"/>
    </xf>
    <xf numFmtId="0" fontId="0" fillId="15" borderId="1" xfId="0" applyFill="1" applyBorder="1"/>
    <xf numFmtId="0" fontId="0" fillId="15" borderId="1" xfId="0" applyFill="1" applyBorder="1" applyAlignment="1">
      <alignment horizontal="center"/>
    </xf>
    <xf numFmtId="0" fontId="8" fillId="0" borderId="1" xfId="0" applyFont="1" applyBorder="1" applyAlignment="1">
      <alignment vertical="center"/>
    </xf>
    <xf numFmtId="0" fontId="8"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13" fillId="0" borderId="0" xfId="0" applyFont="1" applyProtection="1">
      <protection hidden="1"/>
    </xf>
    <xf numFmtId="0" fontId="0" fillId="0" borderId="0" xfId="0" applyProtection="1">
      <protection locked="0"/>
    </xf>
    <xf numFmtId="0" fontId="0" fillId="0" borderId="0" xfId="0" applyProtection="1">
      <protection hidden="1"/>
    </xf>
    <xf numFmtId="0" fontId="12" fillId="7" borderId="1" xfId="0" applyFont="1" applyFill="1" applyBorder="1" applyAlignment="1" applyProtection="1">
      <alignment horizontal="center" vertical="center" textRotation="90" wrapText="1"/>
      <protection hidden="1"/>
    </xf>
    <xf numFmtId="0" fontId="12" fillId="16" borderId="1" xfId="0" applyFont="1" applyFill="1" applyBorder="1" applyAlignment="1" applyProtection="1">
      <alignment horizontal="center" vertical="center" textRotation="90" wrapText="1"/>
      <protection hidden="1"/>
    </xf>
    <xf numFmtId="0" fontId="0" fillId="0" borderId="0" xfId="0" applyAlignment="1" applyProtection="1">
      <alignment horizontal="center" vertical="center"/>
      <protection hidden="1"/>
    </xf>
    <xf numFmtId="0" fontId="2" fillId="2" borderId="1" xfId="0" applyFont="1" applyFill="1" applyBorder="1" applyAlignment="1" applyProtection="1">
      <alignment horizontal="center" vertical="center" wrapText="1"/>
      <protection locked="0"/>
    </xf>
    <xf numFmtId="0" fontId="2" fillId="2" borderId="11"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left" vertical="center" wrapText="1" indent="1"/>
      <protection locked="0"/>
    </xf>
    <xf numFmtId="0" fontId="3" fillId="2" borderId="11" xfId="0" applyFont="1" applyFill="1" applyBorder="1" applyAlignment="1" applyProtection="1">
      <alignment vertical="center" wrapText="1"/>
      <protection locked="0"/>
    </xf>
    <xf numFmtId="0" fontId="3" fillId="2" borderId="1" xfId="0" applyFont="1" applyFill="1" applyBorder="1" applyAlignment="1" applyProtection="1">
      <alignment vertical="center" wrapText="1"/>
      <protection locked="0"/>
    </xf>
    <xf numFmtId="0" fontId="3" fillId="2" borderId="11" xfId="0" applyFont="1" applyFill="1" applyBorder="1" applyAlignment="1" applyProtection="1">
      <alignment horizontal="left" vertical="center" wrapText="1" indent="1"/>
      <protection locked="0"/>
    </xf>
    <xf numFmtId="0" fontId="3" fillId="2" borderId="10" xfId="0" applyFont="1" applyFill="1" applyBorder="1" applyAlignment="1" applyProtection="1">
      <alignment horizontal="center" vertical="center" wrapText="1"/>
      <protection hidden="1"/>
    </xf>
    <xf numFmtId="0" fontId="2" fillId="3" borderId="1" xfId="0" applyFont="1" applyFill="1" applyBorder="1" applyAlignment="1" applyProtection="1">
      <alignment horizontal="left" vertical="center" wrapText="1" indent="1"/>
      <protection hidden="1"/>
    </xf>
    <xf numFmtId="0" fontId="2" fillId="3" borderId="13" xfId="0" applyFont="1" applyFill="1" applyBorder="1" applyAlignment="1" applyProtection="1">
      <alignment horizontal="left" vertical="center" wrapText="1" indent="1"/>
      <protection hidden="1"/>
    </xf>
    <xf numFmtId="0" fontId="13" fillId="0" borderId="1" xfId="0" applyFont="1" applyBorder="1" applyAlignment="1" applyProtection="1">
      <alignment horizontal="center" vertical="center" wrapText="1"/>
      <protection hidden="1"/>
    </xf>
    <xf numFmtId="0" fontId="13" fillId="0" borderId="1" xfId="0" applyFont="1" applyBorder="1" applyAlignment="1" applyProtection="1">
      <alignment horizontal="left" vertical="center" wrapText="1"/>
      <protection hidden="1"/>
    </xf>
    <xf numFmtId="0" fontId="3" fillId="0" borderId="1" xfId="0" applyFont="1" applyBorder="1" applyAlignment="1" applyProtection="1">
      <alignment horizontal="center" vertical="center" wrapText="1"/>
      <protection hidden="1"/>
    </xf>
    <xf numFmtId="0" fontId="3" fillId="0" borderId="1" xfId="0" applyFont="1" applyBorder="1" applyAlignment="1" applyProtection="1">
      <alignment horizontal="left" vertical="center" wrapText="1"/>
      <protection hidden="1"/>
    </xf>
    <xf numFmtId="0" fontId="3" fillId="0" borderId="7" xfId="0" applyFont="1" applyBorder="1" applyAlignment="1" applyProtection="1">
      <alignment horizontal="center" vertical="center" wrapText="1"/>
      <protection hidden="1"/>
    </xf>
    <xf numFmtId="0" fontId="3" fillId="0" borderId="7" xfId="0" applyFont="1" applyBorder="1" applyAlignment="1" applyProtection="1">
      <alignment horizontal="left" vertical="center" wrapText="1"/>
      <protection hidden="1"/>
    </xf>
    <xf numFmtId="0" fontId="3" fillId="0" borderId="13" xfId="0" applyFont="1" applyBorder="1" applyAlignment="1" applyProtection="1">
      <alignment horizontal="center" vertical="center" wrapText="1"/>
      <protection hidden="1"/>
    </xf>
    <xf numFmtId="0" fontId="15" fillId="0" borderId="0" xfId="0" applyFont="1" applyAlignment="1" applyProtection="1">
      <alignment horizontal="center"/>
      <protection hidden="1"/>
    </xf>
    <xf numFmtId="0" fontId="8" fillId="5" borderId="1" xfId="0" applyFont="1" applyFill="1" applyBorder="1" applyAlignment="1">
      <alignment horizontal="justify" vertical="center" wrapText="1"/>
    </xf>
    <xf numFmtId="0" fontId="8" fillId="5" borderId="1" xfId="0" applyFont="1" applyFill="1" applyBorder="1" applyAlignment="1">
      <alignment vertical="center"/>
    </xf>
    <xf numFmtId="0" fontId="9" fillId="5" borderId="1" xfId="0" applyFont="1" applyFill="1" applyBorder="1" applyAlignment="1">
      <alignment horizontal="justify" vertical="center" wrapText="1"/>
    </xf>
    <xf numFmtId="0" fontId="10" fillId="0" borderId="1" xfId="0" applyFont="1" applyBorder="1" applyAlignment="1" applyProtection="1">
      <alignment horizontal="justify" vertical="center" wrapText="1"/>
      <protection hidden="1"/>
    </xf>
    <xf numFmtId="0" fontId="10" fillId="0" borderId="0" xfId="0" applyFont="1" applyProtection="1">
      <protection hidden="1"/>
    </xf>
    <xf numFmtId="0" fontId="10" fillId="0" borderId="1" xfId="0" applyFont="1" applyBorder="1" applyAlignment="1" applyProtection="1">
      <alignment horizontal="justify" vertical="top" wrapText="1"/>
      <protection hidden="1"/>
    </xf>
    <xf numFmtId="0" fontId="0" fillId="0" borderId="0" xfId="0" applyAlignment="1" applyProtection="1">
      <alignment horizontal="center"/>
      <protection hidden="1"/>
    </xf>
    <xf numFmtId="0" fontId="10" fillId="0" borderId="1" xfId="0" applyFont="1" applyBorder="1" applyAlignment="1" applyProtection="1">
      <alignment horizontal="center" vertical="center" wrapText="1"/>
      <protection hidden="1"/>
    </xf>
    <xf numFmtId="9" fontId="17" fillId="0" borderId="1" xfId="4" applyFont="1" applyFill="1" applyBorder="1" applyAlignment="1" applyProtection="1">
      <alignment vertical="center"/>
      <protection hidden="1"/>
    </xf>
    <xf numFmtId="0" fontId="10" fillId="0" borderId="1" xfId="0" applyFont="1" applyBorder="1" applyAlignment="1" applyProtection="1">
      <alignment horizontal="justify" vertical="center" textRotation="90" wrapText="1"/>
      <protection hidden="1"/>
    </xf>
    <xf numFmtId="0" fontId="10" fillId="10" borderId="1" xfId="0" applyFont="1" applyFill="1" applyBorder="1" applyAlignment="1" applyProtection="1">
      <alignment horizontal="justify" vertical="center" textRotation="90" wrapText="1"/>
      <protection hidden="1"/>
    </xf>
    <xf numFmtId="0" fontId="10" fillId="4" borderId="1" xfId="0" applyFont="1" applyFill="1" applyBorder="1" applyAlignment="1" applyProtection="1">
      <alignment horizontal="justify" vertical="center" textRotation="90" wrapText="1"/>
      <protection hidden="1"/>
    </xf>
    <xf numFmtId="0" fontId="10" fillId="5" borderId="1" xfId="0" applyFont="1" applyFill="1" applyBorder="1" applyAlignment="1" applyProtection="1">
      <alignment horizontal="justify" vertical="center" textRotation="90" wrapText="1"/>
      <protection hidden="1"/>
    </xf>
    <xf numFmtId="0" fontId="10" fillId="6" borderId="1" xfId="0" applyFont="1" applyFill="1" applyBorder="1" applyAlignment="1" applyProtection="1">
      <alignment horizontal="justify" vertical="center" textRotation="90" wrapText="1"/>
      <protection hidden="1"/>
    </xf>
    <xf numFmtId="0" fontId="10" fillId="0" borderId="1" xfId="0" applyFont="1" applyBorder="1" applyAlignment="1" applyProtection="1">
      <alignment horizontal="center" vertical="center"/>
      <protection hidden="1"/>
    </xf>
    <xf numFmtId="0" fontId="18" fillId="0" borderId="1" xfId="0" applyFont="1" applyBorder="1" applyAlignment="1" applyProtection="1">
      <alignment horizontal="center" vertical="center" wrapText="1"/>
      <protection hidden="1"/>
    </xf>
    <xf numFmtId="15" fontId="18" fillId="0" borderId="1" xfId="0" quotePrefix="1" applyNumberFormat="1" applyFont="1" applyBorder="1" applyAlignment="1" applyProtection="1">
      <alignment horizontal="center" vertical="center" wrapText="1"/>
      <protection hidden="1"/>
    </xf>
    <xf numFmtId="0" fontId="18" fillId="0" borderId="1" xfId="0" applyFont="1" applyBorder="1" applyAlignment="1" applyProtection="1">
      <alignment horizontal="justify" vertical="center" wrapText="1"/>
      <protection hidden="1"/>
    </xf>
    <xf numFmtId="16" fontId="18" fillId="0" borderId="1" xfId="0" quotePrefix="1" applyNumberFormat="1" applyFont="1" applyBorder="1" applyAlignment="1" applyProtection="1">
      <alignment horizontal="center" vertical="center" wrapText="1"/>
      <protection hidden="1"/>
    </xf>
    <xf numFmtId="0" fontId="18" fillId="0" borderId="0" xfId="0" applyFont="1" applyAlignment="1" applyProtection="1">
      <alignment horizontal="center" vertical="center" wrapText="1"/>
      <protection hidden="1"/>
    </xf>
    <xf numFmtId="0" fontId="10" fillId="0" borderId="1" xfId="0" applyFont="1" applyBorder="1" applyAlignment="1" applyProtection="1">
      <alignment horizontal="left" vertical="center" wrapText="1"/>
      <protection hidden="1"/>
    </xf>
    <xf numFmtId="0" fontId="18" fillId="0" borderId="1" xfId="0" applyFont="1" applyBorder="1" applyAlignment="1" applyProtection="1">
      <alignment horizontal="left" vertical="center" wrapText="1"/>
      <protection hidden="1"/>
    </xf>
    <xf numFmtId="0" fontId="10" fillId="0" borderId="1" xfId="0" applyFont="1" applyBorder="1" applyAlignment="1" applyProtection="1">
      <alignment vertical="center"/>
      <protection hidden="1"/>
    </xf>
    <xf numFmtId="16" fontId="10" fillId="0" borderId="1" xfId="0" applyNumberFormat="1" applyFont="1" applyBorder="1" applyAlignment="1" applyProtection="1">
      <alignment horizontal="center" vertical="center" wrapText="1"/>
      <protection hidden="1"/>
    </xf>
    <xf numFmtId="0" fontId="0" fillId="0" borderId="0" xfId="0" applyAlignment="1" applyProtection="1">
      <alignment vertical="center"/>
      <protection hidden="1"/>
    </xf>
    <xf numFmtId="0" fontId="11" fillId="5" borderId="1" xfId="0" applyFont="1" applyFill="1" applyBorder="1" applyAlignment="1" applyProtection="1">
      <alignment horizontal="center" vertical="center" wrapText="1"/>
      <protection hidden="1"/>
    </xf>
    <xf numFmtId="0" fontId="10" fillId="0" borderId="9" xfId="0" applyFont="1" applyBorder="1" applyAlignment="1" applyProtection="1">
      <alignment horizontal="justify" vertical="center" wrapText="1"/>
      <protection hidden="1"/>
    </xf>
    <xf numFmtId="0" fontId="18" fillId="0" borderId="1" xfId="0" applyFont="1" applyBorder="1" applyAlignment="1" applyProtection="1">
      <alignment horizontal="justify" wrapText="1"/>
      <protection hidden="1"/>
    </xf>
    <xf numFmtId="0" fontId="1" fillId="7" borderId="7" xfId="0" applyFont="1" applyFill="1" applyBorder="1" applyAlignment="1" applyProtection="1">
      <alignment vertical="center" wrapText="1"/>
      <protection hidden="1"/>
    </xf>
    <xf numFmtId="0" fontId="12" fillId="7" borderId="7" xfId="0" applyFont="1" applyFill="1" applyBorder="1" applyAlignment="1" applyProtection="1">
      <alignment vertical="center" textRotation="90" wrapText="1"/>
      <protection hidden="1"/>
    </xf>
    <xf numFmtId="0" fontId="1" fillId="7" borderId="7" xfId="0" applyFont="1" applyFill="1" applyBorder="1" applyAlignment="1" applyProtection="1">
      <alignment vertical="center"/>
      <protection hidden="1"/>
    </xf>
    <xf numFmtId="0" fontId="11" fillId="16" borderId="7" xfId="0" applyFont="1" applyFill="1" applyBorder="1" applyAlignment="1" applyProtection="1">
      <alignment vertical="center" wrapText="1"/>
      <protection hidden="1"/>
    </xf>
    <xf numFmtId="0" fontId="12" fillId="16" borderId="7" xfId="0" applyFont="1" applyFill="1" applyBorder="1" applyAlignment="1" applyProtection="1">
      <alignment vertical="center" textRotation="90" wrapText="1"/>
      <protection hidden="1"/>
    </xf>
    <xf numFmtId="0" fontId="0" fillId="0" borderId="0" xfId="0" pivotButton="1"/>
    <xf numFmtId="0" fontId="0" fillId="0" borderId="0" xfId="0" applyAlignment="1">
      <alignment horizontal="left"/>
    </xf>
    <xf numFmtId="0" fontId="8" fillId="0" borderId="1" xfId="0" applyFont="1" applyBorder="1"/>
    <xf numFmtId="0" fontId="19" fillId="17" borderId="1" xfId="0" applyFont="1" applyFill="1" applyBorder="1" applyAlignment="1">
      <alignment horizontal="center" vertical="center" wrapText="1"/>
    </xf>
    <xf numFmtId="0" fontId="0" fillId="0" borderId="35" xfId="0" applyBorder="1"/>
    <xf numFmtId="0" fontId="0" fillId="0" borderId="36" xfId="0" applyBorder="1"/>
    <xf numFmtId="0" fontId="0" fillId="0" borderId="37" xfId="0" applyBorder="1"/>
    <xf numFmtId="0" fontId="0" fillId="0" borderId="38" xfId="0" applyBorder="1"/>
    <xf numFmtId="0" fontId="0" fillId="0" borderId="39" xfId="0" applyBorder="1"/>
    <xf numFmtId="0" fontId="0" fillId="0" borderId="40" xfId="0" applyBorder="1"/>
    <xf numFmtId="0" fontId="0" fillId="0" borderId="41" xfId="0" applyBorder="1"/>
    <xf numFmtId="0" fontId="0" fillId="0" borderId="42" xfId="0" applyBorder="1"/>
    <xf numFmtId="0" fontId="0" fillId="0" borderId="43" xfId="0" applyBorder="1"/>
    <xf numFmtId="9" fontId="0" fillId="0" borderId="0" xfId="4" applyFont="1"/>
    <xf numFmtId="0" fontId="1" fillId="3" borderId="1" xfId="0" applyFont="1" applyFill="1" applyBorder="1" applyAlignment="1">
      <alignment horizontal="center" vertical="center" wrapText="1"/>
    </xf>
    <xf numFmtId="0" fontId="1" fillId="3" borderId="1" xfId="0" applyFont="1" applyFill="1" applyBorder="1" applyAlignment="1">
      <alignment horizontal="center"/>
    </xf>
    <xf numFmtId="0" fontId="0" fillId="3" borderId="0" xfId="0" applyFill="1"/>
    <xf numFmtId="0" fontId="0" fillId="0" borderId="1" xfId="0" applyBorder="1" applyAlignment="1">
      <alignment horizontal="justify" vertical="center" wrapText="1"/>
    </xf>
    <xf numFmtId="0" fontId="1" fillId="3" borderId="1" xfId="0" applyFont="1" applyFill="1" applyBorder="1" applyAlignment="1">
      <alignment horizontal="center" wrapText="1"/>
    </xf>
    <xf numFmtId="0" fontId="1" fillId="0" borderId="0" xfId="0" applyFont="1" applyAlignment="1" applyProtection="1">
      <alignment horizontal="left" wrapText="1"/>
      <protection hidden="1"/>
    </xf>
    <xf numFmtId="0" fontId="1" fillId="0" borderId="0" xfId="0" applyFont="1" applyAlignment="1" applyProtection="1">
      <alignment horizontal="right" wrapText="1"/>
      <protection hidden="1"/>
    </xf>
    <xf numFmtId="0" fontId="13" fillId="0" borderId="10" xfId="0" applyFont="1" applyBorder="1" applyAlignment="1" applyProtection="1">
      <alignment horizontal="center" vertical="center" wrapText="1"/>
      <protection hidden="1"/>
    </xf>
    <xf numFmtId="0" fontId="13" fillId="0" borderId="12" xfId="0" applyFont="1" applyBorder="1" applyAlignment="1" applyProtection="1">
      <alignment horizontal="center" vertical="center" wrapText="1"/>
      <protection hidden="1"/>
    </xf>
    <xf numFmtId="0" fontId="11" fillId="0" borderId="1" xfId="0" applyFont="1" applyBorder="1" applyAlignment="1" applyProtection="1">
      <alignment horizontal="center" vertical="center" wrapText="1"/>
      <protection hidden="1"/>
    </xf>
    <xf numFmtId="0" fontId="10" fillId="4" borderId="1" xfId="0" applyFont="1" applyFill="1" applyBorder="1" applyAlignment="1" applyProtection="1">
      <alignment horizontal="justify" vertical="center" wrapText="1"/>
      <protection hidden="1"/>
    </xf>
    <xf numFmtId="0" fontId="18" fillId="4" borderId="1" xfId="0" applyFont="1" applyFill="1" applyBorder="1" applyAlignment="1" applyProtection="1">
      <alignment horizontal="justify" vertical="center" wrapText="1"/>
      <protection hidden="1"/>
    </xf>
    <xf numFmtId="0" fontId="18" fillId="4" borderId="1" xfId="0" applyFont="1" applyFill="1" applyBorder="1" applyAlignment="1" applyProtection="1">
      <alignment horizontal="justify" wrapText="1"/>
      <protection hidden="1"/>
    </xf>
    <xf numFmtId="0" fontId="10" fillId="0" borderId="0" xfId="0" applyFont="1" applyAlignment="1" applyProtection="1">
      <alignment vertical="center"/>
      <protection hidden="1"/>
    </xf>
    <xf numFmtId="0" fontId="13" fillId="0" borderId="0" xfId="0" applyFont="1" applyAlignment="1" applyProtection="1">
      <alignment vertical="center"/>
      <protection hidden="1"/>
    </xf>
    <xf numFmtId="0" fontId="18" fillId="13" borderId="1" xfId="0" applyFont="1" applyFill="1" applyBorder="1" applyAlignment="1" applyProtection="1">
      <alignment horizontal="justify" vertical="center" wrapText="1"/>
      <protection hidden="1"/>
    </xf>
    <xf numFmtId="0" fontId="10" fillId="13" borderId="1" xfId="0" applyFont="1" applyFill="1" applyBorder="1" applyAlignment="1" applyProtection="1">
      <alignment horizontal="left" vertical="center" wrapText="1"/>
      <protection hidden="1"/>
    </xf>
    <xf numFmtId="0" fontId="10" fillId="13" borderId="1" xfId="0" applyFont="1" applyFill="1" applyBorder="1" applyAlignment="1" applyProtection="1">
      <alignment horizontal="center" vertical="center" wrapText="1"/>
      <protection hidden="1"/>
    </xf>
    <xf numFmtId="0" fontId="18" fillId="13" borderId="1" xfId="0" applyFont="1" applyFill="1" applyBorder="1" applyAlignment="1" applyProtection="1">
      <alignment horizontal="center" vertical="center" wrapText="1"/>
      <protection hidden="1"/>
    </xf>
    <xf numFmtId="0" fontId="10" fillId="13" borderId="1" xfId="0" applyFont="1" applyFill="1" applyBorder="1" applyAlignment="1" applyProtection="1">
      <alignment horizontal="justify" vertical="center" wrapText="1"/>
      <protection hidden="1"/>
    </xf>
    <xf numFmtId="0" fontId="10" fillId="10" borderId="1" xfId="0" applyFont="1" applyFill="1" applyBorder="1" applyAlignment="1" applyProtection="1">
      <alignment horizontal="justify" vertical="center" wrapText="1"/>
      <protection hidden="1"/>
    </xf>
    <xf numFmtId="0" fontId="10" fillId="10" borderId="1" xfId="0" applyFont="1" applyFill="1" applyBorder="1" applyAlignment="1" applyProtection="1">
      <alignment horizontal="center" vertical="center" wrapText="1"/>
      <protection hidden="1"/>
    </xf>
    <xf numFmtId="0" fontId="10" fillId="10" borderId="1" xfId="0" applyFont="1" applyFill="1" applyBorder="1" applyAlignment="1" applyProtection="1">
      <alignment horizontal="center" vertical="center"/>
      <protection hidden="1"/>
    </xf>
    <xf numFmtId="16" fontId="10" fillId="10" borderId="1" xfId="0" applyNumberFormat="1" applyFont="1" applyFill="1" applyBorder="1" applyAlignment="1" applyProtection="1">
      <alignment horizontal="center" vertical="center" wrapText="1"/>
      <protection hidden="1"/>
    </xf>
    <xf numFmtId="0" fontId="18" fillId="10" borderId="1" xfId="0" applyFont="1" applyFill="1" applyBorder="1" applyAlignment="1" applyProtection="1">
      <alignment horizontal="center" vertical="center" wrapText="1"/>
      <protection hidden="1"/>
    </xf>
    <xf numFmtId="9" fontId="10" fillId="0" borderId="1" xfId="4" applyFont="1" applyFill="1" applyBorder="1" applyAlignment="1" applyProtection="1">
      <alignment vertical="center"/>
      <protection hidden="1"/>
    </xf>
    <xf numFmtId="9" fontId="10" fillId="10" borderId="1" xfId="4" applyFont="1" applyFill="1" applyBorder="1" applyAlignment="1" applyProtection="1">
      <alignment vertical="center"/>
      <protection hidden="1"/>
    </xf>
    <xf numFmtId="0" fontId="10" fillId="13" borderId="1" xfId="0" applyFont="1" applyFill="1" applyBorder="1" applyAlignment="1" applyProtection="1">
      <alignment horizontal="center" vertical="center"/>
      <protection hidden="1"/>
    </xf>
    <xf numFmtId="16" fontId="10" fillId="13" borderId="1" xfId="0" applyNumberFormat="1" applyFont="1" applyFill="1" applyBorder="1" applyAlignment="1" applyProtection="1">
      <alignment horizontal="center" vertical="center" wrapText="1"/>
      <protection hidden="1"/>
    </xf>
    <xf numFmtId="0" fontId="11" fillId="16" borderId="1" xfId="0" applyFont="1" applyFill="1" applyBorder="1" applyAlignment="1" applyProtection="1">
      <alignment horizontal="center" vertical="center" wrapText="1"/>
      <protection hidden="1"/>
    </xf>
    <xf numFmtId="0" fontId="10" fillId="10" borderId="0" xfId="0" applyFont="1" applyFill="1" applyAlignment="1" applyProtection="1">
      <alignment vertical="center"/>
      <protection hidden="1"/>
    </xf>
    <xf numFmtId="0" fontId="10" fillId="18" borderId="1" xfId="0" applyFont="1" applyFill="1" applyBorder="1" applyAlignment="1" applyProtection="1">
      <alignment horizontal="justify" vertical="center" wrapText="1"/>
      <protection hidden="1"/>
    </xf>
    <xf numFmtId="0" fontId="10" fillId="18" borderId="1" xfId="0" applyFont="1" applyFill="1" applyBorder="1" applyAlignment="1" applyProtection="1">
      <alignment horizontal="center" vertical="center" wrapText="1"/>
      <protection hidden="1"/>
    </xf>
    <xf numFmtId="0" fontId="10" fillId="18" borderId="1" xfId="0" applyFont="1" applyFill="1" applyBorder="1" applyAlignment="1" applyProtection="1">
      <alignment horizontal="left" vertical="center" wrapText="1"/>
      <protection hidden="1"/>
    </xf>
    <xf numFmtId="0" fontId="18" fillId="18" borderId="1" xfId="0" applyFont="1" applyFill="1" applyBorder="1" applyAlignment="1" applyProtection="1">
      <alignment horizontal="center" vertical="center" wrapText="1"/>
      <protection hidden="1"/>
    </xf>
    <xf numFmtId="0" fontId="10" fillId="5" borderId="1" xfId="0" applyFont="1" applyFill="1" applyBorder="1" applyAlignment="1" applyProtection="1">
      <alignment horizontal="justify" vertical="center" wrapText="1"/>
      <protection hidden="1"/>
    </xf>
    <xf numFmtId="0" fontId="10" fillId="5" borderId="1" xfId="0" applyFont="1" applyFill="1" applyBorder="1" applyAlignment="1" applyProtection="1">
      <alignment horizontal="center" vertical="center"/>
      <protection hidden="1"/>
    </xf>
    <xf numFmtId="0" fontId="10" fillId="5" borderId="1" xfId="0" applyFont="1" applyFill="1" applyBorder="1" applyAlignment="1" applyProtection="1">
      <alignment horizontal="center" vertical="center" wrapText="1"/>
      <protection hidden="1"/>
    </xf>
    <xf numFmtId="0" fontId="10" fillId="5" borderId="1" xfId="0" applyFont="1" applyFill="1" applyBorder="1" applyAlignment="1" applyProtection="1">
      <alignment horizontal="left" vertical="center" wrapText="1"/>
      <protection hidden="1"/>
    </xf>
    <xf numFmtId="0" fontId="18" fillId="5" borderId="1" xfId="0" applyFont="1" applyFill="1" applyBorder="1" applyAlignment="1" applyProtection="1">
      <alignment horizontal="center" vertical="center" wrapText="1"/>
      <protection hidden="1"/>
    </xf>
    <xf numFmtId="0" fontId="18" fillId="5" borderId="1" xfId="0" applyFont="1" applyFill="1" applyBorder="1" applyAlignment="1" applyProtection="1">
      <alignment horizontal="justify" vertical="center" wrapText="1"/>
      <protection hidden="1"/>
    </xf>
    <xf numFmtId="16" fontId="10" fillId="5" borderId="1" xfId="0" applyNumberFormat="1" applyFont="1" applyFill="1" applyBorder="1" applyAlignment="1" applyProtection="1">
      <alignment horizontal="center" vertical="center" wrapText="1"/>
      <protection hidden="1"/>
    </xf>
    <xf numFmtId="0" fontId="18" fillId="18" borderId="1" xfId="0" applyFont="1" applyFill="1" applyBorder="1" applyAlignment="1" applyProtection="1">
      <alignment horizontal="justify" vertical="center" wrapText="1"/>
      <protection hidden="1"/>
    </xf>
    <xf numFmtId="0" fontId="1" fillId="7" borderId="1" xfId="0" applyFont="1" applyFill="1" applyBorder="1" applyAlignment="1" applyProtection="1">
      <alignment horizontal="center" vertical="center" wrapText="1"/>
      <protection hidden="1"/>
    </xf>
    <xf numFmtId="0" fontId="20" fillId="7" borderId="1" xfId="0" applyFont="1" applyFill="1" applyBorder="1" applyAlignment="1" applyProtection="1">
      <alignment horizontal="center" vertical="center" textRotation="90" wrapText="1"/>
      <protection hidden="1"/>
    </xf>
    <xf numFmtId="0" fontId="1" fillId="7" borderId="1" xfId="0" applyFont="1" applyFill="1" applyBorder="1" applyAlignment="1" applyProtection="1">
      <alignment horizontal="center" vertical="center"/>
      <protection hidden="1"/>
    </xf>
    <xf numFmtId="0" fontId="0" fillId="5" borderId="1" xfId="0" applyFill="1" applyBorder="1" applyAlignment="1" applyProtection="1">
      <alignment horizontal="center" vertical="center"/>
      <protection hidden="1"/>
    </xf>
    <xf numFmtId="0" fontId="0" fillId="4" borderId="0" xfId="0" applyFill="1"/>
    <xf numFmtId="0" fontId="0" fillId="6" borderId="0" xfId="0" applyFill="1"/>
    <xf numFmtId="0" fontId="0" fillId="10" borderId="0" xfId="0" applyFill="1"/>
    <xf numFmtId="0" fontId="0" fillId="5" borderId="0" xfId="0" applyFill="1"/>
    <xf numFmtId="0" fontId="21" fillId="0" borderId="44" xfId="0" applyFont="1" applyBorder="1" applyAlignment="1">
      <alignment wrapText="1"/>
    </xf>
    <xf numFmtId="0" fontId="0" fillId="0" borderId="45" xfId="0" applyBorder="1"/>
    <xf numFmtId="0" fontId="22" fillId="0" borderId="46" xfId="0" applyFont="1" applyBorder="1" applyAlignment="1">
      <alignment vertical="center" wrapText="1"/>
    </xf>
    <xf numFmtId="0" fontId="23" fillId="19" borderId="47" xfId="0" applyFont="1" applyFill="1" applyBorder="1" applyAlignment="1">
      <alignment horizontal="left" vertical="center" wrapText="1" indent="5"/>
    </xf>
    <xf numFmtId="0" fontId="23" fillId="19" borderId="47" xfId="0" applyFont="1" applyFill="1" applyBorder="1" applyAlignment="1">
      <alignment horizontal="center" vertical="center" wrapText="1"/>
    </xf>
    <xf numFmtId="0" fontId="23" fillId="5" borderId="48" xfId="0" applyFont="1" applyFill="1" applyBorder="1" applyAlignment="1">
      <alignment horizontal="center" vertical="center" wrapText="1"/>
    </xf>
    <xf numFmtId="9" fontId="22" fillId="0" borderId="46" xfId="0" applyNumberFormat="1" applyFont="1" applyBorder="1" applyAlignment="1">
      <alignment horizontal="center" vertical="center" wrapText="1"/>
    </xf>
    <xf numFmtId="0" fontId="23" fillId="20" borderId="48" xfId="0" applyFont="1" applyFill="1" applyBorder="1" applyAlignment="1">
      <alignment horizontal="center" vertical="center" wrapText="1"/>
    </xf>
    <xf numFmtId="0" fontId="23" fillId="21" borderId="48" xfId="0" applyFont="1" applyFill="1" applyBorder="1" applyAlignment="1">
      <alignment horizontal="center" vertical="center" wrapText="1"/>
    </xf>
    <xf numFmtId="0" fontId="22" fillId="0" borderId="50" xfId="0" applyFont="1" applyBorder="1" applyAlignment="1">
      <alignment vertical="center" wrapText="1"/>
    </xf>
    <xf numFmtId="0" fontId="23" fillId="10" borderId="48" xfId="0" applyFont="1" applyFill="1" applyBorder="1" applyAlignment="1">
      <alignment horizontal="center" vertical="center" wrapText="1"/>
    </xf>
    <xf numFmtId="0" fontId="23" fillId="19" borderId="47" xfId="0" applyFont="1" applyFill="1" applyBorder="1" applyAlignment="1">
      <alignment vertical="center" wrapText="1"/>
    </xf>
    <xf numFmtId="0" fontId="23" fillId="19" borderId="47" xfId="0" applyFont="1" applyFill="1" applyBorder="1" applyAlignment="1">
      <alignment horizontal="left" vertical="center" wrapText="1" indent="9"/>
    </xf>
    <xf numFmtId="0" fontId="22" fillId="20" borderId="49" xfId="0" applyFont="1" applyFill="1" applyBorder="1" applyAlignment="1">
      <alignment vertical="center" wrapText="1"/>
    </xf>
    <xf numFmtId="0" fontId="23" fillId="20" borderId="49" xfId="0" applyFont="1" applyFill="1" applyBorder="1" applyAlignment="1">
      <alignment horizontal="center" vertical="center" wrapText="1"/>
    </xf>
    <xf numFmtId="0" fontId="0" fillId="20" borderId="48" xfId="0" applyFill="1" applyBorder="1" applyAlignment="1">
      <alignment vertical="top" wrapText="1"/>
    </xf>
    <xf numFmtId="0" fontId="1" fillId="22" borderId="0" xfId="0" applyFont="1" applyFill="1"/>
    <xf numFmtId="0" fontId="21" fillId="0" borderId="0" xfId="0" applyFont="1" applyAlignment="1">
      <alignment wrapText="1"/>
    </xf>
    <xf numFmtId="0" fontId="0" fillId="6" borderId="0" xfId="0" applyFill="1" applyAlignment="1">
      <alignment wrapText="1"/>
    </xf>
    <xf numFmtId="0" fontId="0" fillId="4" borderId="0" xfId="0" applyFill="1" applyAlignment="1">
      <alignment wrapText="1"/>
    </xf>
    <xf numFmtId="0" fontId="0" fillId="8" borderId="0" xfId="0" applyFill="1" applyAlignment="1">
      <alignment wrapText="1"/>
    </xf>
    <xf numFmtId="0" fontId="0" fillId="5" borderId="0" xfId="0" applyFill="1" applyAlignment="1">
      <alignment wrapText="1"/>
    </xf>
    <xf numFmtId="0" fontId="23" fillId="19" borderId="0" xfId="0" applyFont="1" applyFill="1" applyAlignment="1">
      <alignment horizontal="center" vertical="center" wrapText="1"/>
    </xf>
    <xf numFmtId="9" fontId="22" fillId="0" borderId="0" xfId="0" applyNumberFormat="1" applyFont="1" applyAlignment="1">
      <alignment horizontal="center" vertical="center" wrapText="1"/>
    </xf>
    <xf numFmtId="0" fontId="22" fillId="0" borderId="0" xfId="0" applyFont="1" applyAlignment="1">
      <alignment vertical="center" wrapText="1"/>
    </xf>
    <xf numFmtId="0" fontId="23" fillId="10" borderId="52" xfId="0" applyFont="1" applyFill="1" applyBorder="1" applyAlignment="1">
      <alignment horizontal="center" vertical="center" wrapText="1"/>
    </xf>
    <xf numFmtId="0" fontId="0" fillId="6" borderId="1" xfId="0" applyFill="1" applyBorder="1"/>
    <xf numFmtId="0" fontId="0" fillId="10" borderId="1" xfId="0" applyFill="1" applyBorder="1"/>
    <xf numFmtId="0" fontId="0" fillId="4" borderId="1" xfId="0" applyFill="1" applyBorder="1"/>
    <xf numFmtId="0" fontId="0" fillId="5" borderId="1" xfId="0" applyFill="1" applyBorder="1"/>
    <xf numFmtId="0" fontId="23" fillId="10" borderId="49" xfId="0" applyFont="1" applyFill="1" applyBorder="1" applyAlignment="1">
      <alignment horizontal="center" vertical="center" wrapText="1"/>
    </xf>
    <xf numFmtId="0" fontId="1" fillId="23" borderId="1" xfId="0" applyFont="1" applyFill="1" applyBorder="1" applyAlignment="1">
      <alignment wrapText="1"/>
    </xf>
    <xf numFmtId="0" fontId="23" fillId="23" borderId="1" xfId="0" applyFont="1" applyFill="1" applyBorder="1" applyAlignment="1">
      <alignment horizontal="center" vertical="center" wrapText="1"/>
    </xf>
    <xf numFmtId="0" fontId="0" fillId="10" borderId="29" xfId="0" applyFill="1" applyBorder="1"/>
    <xf numFmtId="0" fontId="0" fillId="6" borderId="29" xfId="0" applyFill="1" applyBorder="1"/>
    <xf numFmtId="0" fontId="0" fillId="4" borderId="29" xfId="0" applyFill="1" applyBorder="1"/>
    <xf numFmtId="0" fontId="0" fillId="6" borderId="55" xfId="0" applyFill="1" applyBorder="1" applyAlignment="1">
      <alignment wrapText="1"/>
    </xf>
    <xf numFmtId="0" fontId="0" fillId="5" borderId="14" xfId="0" applyFill="1" applyBorder="1" applyAlignment="1">
      <alignment wrapText="1"/>
    </xf>
    <xf numFmtId="0" fontId="23" fillId="10" borderId="0" xfId="0" applyFont="1" applyFill="1" applyAlignment="1">
      <alignment vertical="center" wrapText="1"/>
    </xf>
    <xf numFmtId="0" fontId="1" fillId="24" borderId="0" xfId="0" applyFont="1" applyFill="1"/>
    <xf numFmtId="0" fontId="22" fillId="6" borderId="49" xfId="0" applyFont="1" applyFill="1" applyBorder="1" applyAlignment="1">
      <alignment vertical="center" wrapText="1"/>
    </xf>
    <xf numFmtId="0" fontId="23" fillId="6" borderId="48" xfId="0" applyFont="1" applyFill="1" applyBorder="1" applyAlignment="1">
      <alignment horizontal="center" vertical="center" wrapText="1"/>
    </xf>
    <xf numFmtId="0" fontId="3" fillId="0" borderId="0" xfId="0" applyFont="1" applyAlignment="1" applyProtection="1">
      <alignment vertical="center"/>
      <protection hidden="1"/>
    </xf>
    <xf numFmtId="0" fontId="3" fillId="0" borderId="0" xfId="0" applyFont="1" applyAlignment="1" applyProtection="1">
      <alignment horizontal="center" vertical="center"/>
      <protection hidden="1"/>
    </xf>
    <xf numFmtId="0" fontId="26" fillId="0" borderId="13" xfId="0" applyFont="1" applyBorder="1" applyAlignment="1" applyProtection="1">
      <alignment horizontal="center" vertical="center" wrapText="1"/>
      <protection hidden="1"/>
    </xf>
    <xf numFmtId="0" fontId="26" fillId="0" borderId="1" xfId="0" applyFont="1" applyBorder="1" applyAlignment="1" applyProtection="1">
      <alignment horizontal="center" vertical="center" wrapText="1"/>
      <protection hidden="1"/>
    </xf>
    <xf numFmtId="0" fontId="26" fillId="0" borderId="10" xfId="0" applyFont="1" applyBorder="1" applyAlignment="1" applyProtection="1">
      <alignment horizontal="justify" vertical="center" wrapText="1"/>
      <protection hidden="1"/>
    </xf>
    <xf numFmtId="0" fontId="26" fillId="0" borderId="1" xfId="0" applyFont="1" applyBorder="1" applyAlignment="1" applyProtection="1">
      <alignment horizontal="justify" vertical="center" wrapText="1"/>
      <protection hidden="1"/>
    </xf>
    <xf numFmtId="0" fontId="26" fillId="0" borderId="1" xfId="0" applyFont="1" applyBorder="1" applyAlignment="1" applyProtection="1">
      <alignment horizontal="center" vertical="center"/>
      <protection hidden="1"/>
    </xf>
    <xf numFmtId="0" fontId="26" fillId="0" borderId="34" xfId="0" applyFont="1" applyBorder="1" applyAlignment="1" applyProtection="1">
      <alignment horizontal="justify" vertical="center" wrapText="1"/>
      <protection hidden="1"/>
    </xf>
    <xf numFmtId="0" fontId="26" fillId="0" borderId="31" xfId="0" applyFont="1" applyBorder="1" applyAlignment="1" applyProtection="1">
      <alignment horizontal="center" vertical="center" wrapText="1"/>
      <protection hidden="1"/>
    </xf>
    <xf numFmtId="0" fontId="26" fillId="0" borderId="9" xfId="0" applyFont="1" applyBorder="1" applyAlignment="1" applyProtection="1">
      <alignment horizontal="center" vertical="center" wrapText="1"/>
      <protection hidden="1"/>
    </xf>
    <xf numFmtId="0" fontId="26" fillId="0" borderId="31" xfId="0" applyFont="1" applyBorder="1" applyAlignment="1" applyProtection="1">
      <alignment horizontal="justify" vertical="center" wrapText="1"/>
      <protection hidden="1"/>
    </xf>
    <xf numFmtId="0" fontId="26" fillId="0" borderId="9" xfId="0" applyFont="1" applyBorder="1" applyAlignment="1" applyProtection="1">
      <alignment horizontal="justify" vertical="center" wrapText="1"/>
      <protection hidden="1"/>
    </xf>
    <xf numFmtId="0" fontId="26" fillId="0" borderId="9" xfId="0" applyFont="1" applyBorder="1" applyAlignment="1" applyProtection="1">
      <alignment horizontal="center" vertical="center"/>
      <protection hidden="1"/>
    </xf>
    <xf numFmtId="0" fontId="26" fillId="0" borderId="1" xfId="0" applyFont="1" applyBorder="1" applyAlignment="1" applyProtection="1">
      <alignment horizontal="left" vertical="center" wrapText="1"/>
      <protection hidden="1"/>
    </xf>
    <xf numFmtId="0" fontId="26" fillId="0" borderId="0" xfId="0" applyFont="1" applyAlignment="1" applyProtection="1">
      <alignment vertical="center"/>
      <protection hidden="1"/>
    </xf>
    <xf numFmtId="0" fontId="26" fillId="0" borderId="0" xfId="0" applyFont="1" applyAlignment="1" applyProtection="1">
      <alignment horizontal="center" vertical="center"/>
      <protection hidden="1"/>
    </xf>
    <xf numFmtId="0" fontId="26" fillId="0" borderId="13" xfId="0" applyFont="1" applyBorder="1" applyAlignment="1" applyProtection="1">
      <alignment horizontal="justify" vertical="center" wrapText="1"/>
      <protection hidden="1"/>
    </xf>
    <xf numFmtId="0" fontId="26" fillId="0" borderId="53" xfId="0" applyFont="1" applyBorder="1" applyAlignment="1" applyProtection="1">
      <alignment horizontal="justify" vertical="center" wrapText="1"/>
      <protection hidden="1"/>
    </xf>
    <xf numFmtId="0" fontId="26" fillId="0" borderId="7" xfId="0" applyFont="1" applyBorder="1" applyAlignment="1" applyProtection="1">
      <alignment horizontal="center" vertical="center" wrapText="1"/>
      <protection hidden="1"/>
    </xf>
    <xf numFmtId="0" fontId="26" fillId="0" borderId="7" xfId="0" applyFont="1" applyBorder="1" applyAlignment="1" applyProtection="1">
      <alignment horizontal="justify" vertical="center" wrapText="1"/>
      <protection hidden="1"/>
    </xf>
    <xf numFmtId="0" fontId="27" fillId="0" borderId="1" xfId="0" applyFont="1" applyBorder="1" applyAlignment="1" applyProtection="1">
      <alignment horizontal="justify" vertical="center" wrapText="1"/>
      <protection hidden="1"/>
    </xf>
    <xf numFmtId="0" fontId="26" fillId="0" borderId="53" xfId="0" applyFont="1" applyBorder="1" applyAlignment="1" applyProtection="1">
      <alignment horizontal="left" vertical="center" wrapText="1"/>
      <protection hidden="1"/>
    </xf>
    <xf numFmtId="0" fontId="27" fillId="0" borderId="7" xfId="0" applyFont="1" applyBorder="1" applyAlignment="1" applyProtection="1">
      <alignment horizontal="justify" vertical="center" wrapText="1"/>
      <protection hidden="1"/>
    </xf>
    <xf numFmtId="0" fontId="27" fillId="0" borderId="0" xfId="0" applyFont="1" applyAlignment="1" applyProtection="1">
      <alignment vertical="center"/>
      <protection hidden="1"/>
    </xf>
    <xf numFmtId="0" fontId="25" fillId="0" borderId="1" xfId="0" applyFont="1" applyBorder="1" applyAlignment="1" applyProtection="1">
      <alignment horizontal="center" vertical="center" textRotation="255"/>
      <protection hidden="1"/>
    </xf>
    <xf numFmtId="0" fontId="25" fillId="0" borderId="2" xfId="0" applyFont="1" applyBorder="1" applyAlignment="1" applyProtection="1">
      <alignment horizontal="center" vertical="center" textRotation="255"/>
      <protection hidden="1"/>
    </xf>
    <xf numFmtId="0" fontId="25" fillId="0" borderId="13" xfId="0" applyFont="1" applyBorder="1" applyAlignment="1" applyProtection="1">
      <alignment horizontal="center" vertical="center" textRotation="255"/>
      <protection hidden="1"/>
    </xf>
    <xf numFmtId="0" fontId="26" fillId="0" borderId="0" xfId="0" applyFont="1" applyAlignment="1" applyProtection="1">
      <alignment vertical="center" textRotation="255"/>
      <protection hidden="1"/>
    </xf>
    <xf numFmtId="0" fontId="25" fillId="16" borderId="7" xfId="0" applyFont="1" applyFill="1" applyBorder="1" applyAlignment="1" applyProtection="1">
      <alignment horizontal="center" vertical="center" textRotation="255" wrapText="1"/>
      <protection hidden="1"/>
    </xf>
    <xf numFmtId="0" fontId="25" fillId="5" borderId="7" xfId="0" applyFont="1" applyFill="1" applyBorder="1" applyAlignment="1" applyProtection="1">
      <alignment horizontal="center" vertical="center" wrapText="1"/>
      <protection hidden="1"/>
    </xf>
    <xf numFmtId="0" fontId="27" fillId="0" borderId="9" xfId="0" applyFont="1" applyBorder="1" applyAlignment="1" applyProtection="1">
      <alignment horizontal="center" vertical="center" wrapText="1"/>
      <protection hidden="1"/>
    </xf>
    <xf numFmtId="0" fontId="26" fillId="0" borderId="32" xfId="0" applyFont="1" applyBorder="1" applyAlignment="1" applyProtection="1">
      <alignment horizontal="center" vertical="center" wrapText="1"/>
      <protection hidden="1"/>
    </xf>
    <xf numFmtId="0" fontId="26" fillId="0" borderId="11" xfId="0" applyFont="1" applyBorder="1" applyAlignment="1" applyProtection="1">
      <alignment horizontal="center" vertical="center" wrapText="1"/>
      <protection hidden="1"/>
    </xf>
    <xf numFmtId="0" fontId="26" fillId="0" borderId="24" xfId="0" applyFont="1" applyBorder="1" applyAlignment="1" applyProtection="1">
      <alignment horizontal="center" vertical="center" wrapText="1"/>
      <protection hidden="1"/>
    </xf>
    <xf numFmtId="0" fontId="26" fillId="0" borderId="31" xfId="0" applyFont="1" applyBorder="1" applyAlignment="1" applyProtection="1">
      <alignment vertical="center" wrapText="1"/>
      <protection hidden="1"/>
    </xf>
    <xf numFmtId="0" fontId="27" fillId="0" borderId="31" xfId="0" applyFont="1" applyBorder="1" applyAlignment="1" applyProtection="1">
      <alignment horizontal="justify" vertical="center" wrapText="1"/>
      <protection hidden="1"/>
    </xf>
    <xf numFmtId="0" fontId="27" fillId="0" borderId="31" xfId="0" applyFont="1" applyBorder="1" applyAlignment="1" applyProtection="1">
      <alignment horizontal="center" vertical="center" wrapText="1"/>
      <protection hidden="1"/>
    </xf>
    <xf numFmtId="0" fontId="26" fillId="0" borderId="1" xfId="0" applyFont="1" applyBorder="1" applyAlignment="1" applyProtection="1">
      <alignment vertical="center" wrapText="1"/>
      <protection hidden="1"/>
    </xf>
    <xf numFmtId="0" fontId="27" fillId="0" borderId="1" xfId="0" applyFont="1" applyBorder="1" applyAlignment="1" applyProtection="1">
      <alignment horizontal="center" vertical="center" wrapText="1"/>
      <protection hidden="1"/>
    </xf>
    <xf numFmtId="0" fontId="27" fillId="0" borderId="7" xfId="0" applyFont="1" applyBorder="1" applyAlignment="1" applyProtection="1">
      <alignment horizontal="center" vertical="center" wrapText="1"/>
      <protection hidden="1"/>
    </xf>
    <xf numFmtId="0" fontId="27" fillId="0" borderId="13" xfId="0" applyFont="1" applyBorder="1" applyAlignment="1" applyProtection="1">
      <alignment horizontal="center" vertical="center" wrapText="1"/>
      <protection hidden="1"/>
    </xf>
    <xf numFmtId="0" fontId="26" fillId="0" borderId="33" xfId="0" applyFont="1" applyBorder="1" applyAlignment="1" applyProtection="1">
      <alignment horizontal="center" vertical="center" wrapText="1"/>
      <protection hidden="1"/>
    </xf>
    <xf numFmtId="0" fontId="27" fillId="0" borderId="9" xfId="0" applyFont="1" applyBorder="1" applyAlignment="1" applyProtection="1">
      <alignment horizontal="justify" vertical="center" wrapText="1"/>
      <protection hidden="1"/>
    </xf>
    <xf numFmtId="0" fontId="26" fillId="2" borderId="0" xfId="0" applyFont="1" applyFill="1" applyAlignment="1" applyProtection="1">
      <alignment horizontal="center" vertical="center"/>
      <protection hidden="1"/>
    </xf>
    <xf numFmtId="0" fontId="11" fillId="7" borderId="7" xfId="0" applyFont="1" applyFill="1" applyBorder="1" applyAlignment="1" applyProtection="1">
      <alignment horizontal="center" vertical="center" textRotation="90" wrapText="1"/>
      <protection hidden="1"/>
    </xf>
    <xf numFmtId="0" fontId="3" fillId="0" borderId="7" xfId="0" applyFont="1" applyBorder="1" applyAlignment="1" applyProtection="1">
      <alignment horizontal="center" vertical="center" textRotation="90" wrapText="1"/>
      <protection hidden="1"/>
    </xf>
    <xf numFmtId="0" fontId="3" fillId="4" borderId="7" xfId="0" applyFont="1" applyFill="1" applyBorder="1" applyAlignment="1" applyProtection="1">
      <alignment horizontal="center" vertical="center" textRotation="90" wrapText="1"/>
      <protection hidden="1"/>
    </xf>
    <xf numFmtId="0" fontId="3" fillId="6" borderId="7" xfId="0" applyFont="1" applyFill="1" applyBorder="1" applyAlignment="1" applyProtection="1">
      <alignment horizontal="justify" vertical="center" textRotation="90" wrapText="1"/>
      <protection hidden="1"/>
    </xf>
    <xf numFmtId="9" fontId="3" fillId="0" borderId="7" xfId="4" applyFont="1" applyFill="1" applyBorder="1" applyAlignment="1" applyProtection="1">
      <alignment vertical="center"/>
      <protection hidden="1"/>
    </xf>
    <xf numFmtId="0" fontId="3" fillId="10" borderId="7" xfId="0" applyFont="1" applyFill="1" applyBorder="1" applyAlignment="1" applyProtection="1">
      <alignment horizontal="justify" vertical="center" textRotation="90" wrapText="1"/>
      <protection hidden="1"/>
    </xf>
    <xf numFmtId="0" fontId="3" fillId="5" borderId="7" xfId="0" applyFont="1" applyFill="1" applyBorder="1" applyAlignment="1" applyProtection="1">
      <alignment horizontal="justify" vertical="center" textRotation="90" wrapText="1"/>
      <protection hidden="1"/>
    </xf>
    <xf numFmtId="0" fontId="3" fillId="0" borderId="7" xfId="0" applyFont="1" applyBorder="1" applyAlignment="1" applyProtection="1">
      <alignment horizontal="justify" vertical="center" textRotation="90" wrapText="1"/>
      <protection hidden="1"/>
    </xf>
    <xf numFmtId="0" fontId="3" fillId="0" borderId="9" xfId="0" applyFont="1" applyBorder="1" applyAlignment="1" applyProtection="1">
      <alignment horizontal="center" vertical="center"/>
      <protection hidden="1"/>
    </xf>
    <xf numFmtId="0" fontId="3" fillId="0" borderId="9" xfId="0" applyFont="1" applyBorder="1" applyAlignment="1" applyProtection="1">
      <alignment horizontal="justify" vertical="center" textRotation="90" wrapText="1"/>
      <protection hidden="1"/>
    </xf>
    <xf numFmtId="9" fontId="3" fillId="0" borderId="9" xfId="4" applyFont="1" applyFill="1" applyBorder="1" applyAlignment="1" applyProtection="1">
      <alignment vertical="center"/>
      <protection hidden="1"/>
    </xf>
    <xf numFmtId="0" fontId="3" fillId="0" borderId="1" xfId="0" applyFont="1" applyBorder="1" applyAlignment="1" applyProtection="1">
      <alignment horizontal="center" vertical="center"/>
      <protection hidden="1"/>
    </xf>
    <xf numFmtId="0" fontId="3" fillId="0" borderId="1" xfId="0" applyFont="1" applyBorder="1" applyAlignment="1" applyProtection="1">
      <alignment horizontal="justify" vertical="center" textRotation="90" wrapText="1"/>
      <protection hidden="1"/>
    </xf>
    <xf numFmtId="9" fontId="3" fillId="0" borderId="1" xfId="4" applyFont="1" applyFill="1" applyBorder="1" applyAlignment="1" applyProtection="1">
      <alignment vertical="center"/>
      <protection hidden="1"/>
    </xf>
    <xf numFmtId="0" fontId="3" fillId="8" borderId="1" xfId="0" applyFont="1" applyFill="1" applyBorder="1" applyAlignment="1" applyProtection="1">
      <alignment horizontal="justify" vertical="center" textRotation="90" wrapText="1"/>
      <protection hidden="1"/>
    </xf>
    <xf numFmtId="0" fontId="3" fillId="4" borderId="1" xfId="0" applyFont="1" applyFill="1" applyBorder="1" applyAlignment="1" applyProtection="1">
      <alignment horizontal="justify" vertical="center" textRotation="90" wrapText="1"/>
      <protection hidden="1"/>
    </xf>
    <xf numFmtId="0" fontId="3" fillId="6" borderId="1" xfId="0" applyFont="1" applyFill="1" applyBorder="1" applyAlignment="1" applyProtection="1">
      <alignment horizontal="justify" vertical="center" textRotation="90" wrapText="1"/>
      <protection hidden="1"/>
    </xf>
    <xf numFmtId="0" fontId="11" fillId="16" borderId="7" xfId="0" applyFont="1" applyFill="1" applyBorder="1" applyAlignment="1" applyProtection="1">
      <alignment horizontal="center" vertical="center" textRotation="90" wrapText="1"/>
      <protection hidden="1"/>
    </xf>
    <xf numFmtId="0" fontId="3" fillId="0" borderId="31" xfId="0" applyFont="1" applyBorder="1" applyAlignment="1" applyProtection="1">
      <alignment horizontal="justify" vertical="center" textRotation="90" wrapText="1"/>
      <protection hidden="1"/>
    </xf>
    <xf numFmtId="0" fontId="3" fillId="5" borderId="7" xfId="0" applyFont="1" applyFill="1" applyBorder="1" applyAlignment="1" applyProtection="1">
      <alignment horizontal="center" vertical="center" textRotation="90" wrapText="1"/>
      <protection hidden="1"/>
    </xf>
    <xf numFmtId="0" fontId="3" fillId="4" borderId="7" xfId="0" applyFont="1" applyFill="1" applyBorder="1" applyAlignment="1" applyProtection="1">
      <alignment horizontal="justify" vertical="center" textRotation="90" wrapText="1"/>
      <protection hidden="1"/>
    </xf>
    <xf numFmtId="0" fontId="3" fillId="4" borderId="31" xfId="0" applyFont="1" applyFill="1" applyBorder="1" applyAlignment="1" applyProtection="1">
      <alignment horizontal="justify" vertical="center" textRotation="90" wrapText="1"/>
      <protection hidden="1"/>
    </xf>
    <xf numFmtId="0" fontId="3" fillId="0" borderId="9" xfId="0" applyFont="1" applyBorder="1" applyAlignment="1" applyProtection="1">
      <alignment horizontal="center" vertical="center" textRotation="90" wrapText="1"/>
      <protection hidden="1"/>
    </xf>
    <xf numFmtId="0" fontId="3" fillId="0" borderId="1" xfId="0" applyFont="1" applyBorder="1" applyAlignment="1" applyProtection="1">
      <alignment horizontal="center" vertical="center" textRotation="90" wrapText="1"/>
      <protection hidden="1"/>
    </xf>
    <xf numFmtId="0" fontId="3" fillId="5" borderId="1" xfId="0" applyFont="1" applyFill="1" applyBorder="1" applyAlignment="1" applyProtection="1">
      <alignment horizontal="justify" vertical="center" textRotation="90" wrapText="1"/>
      <protection hidden="1"/>
    </xf>
    <xf numFmtId="0" fontId="27" fillId="0" borderId="25" xfId="0" applyFont="1" applyBorder="1" applyAlignment="1" applyProtection="1">
      <alignment horizontal="center" vertical="center" wrapText="1"/>
      <protection hidden="1"/>
    </xf>
    <xf numFmtId="9" fontId="3" fillId="0" borderId="31" xfId="4" applyFont="1" applyFill="1" applyBorder="1" applyAlignment="1" applyProtection="1">
      <alignment vertical="center"/>
      <protection hidden="1"/>
    </xf>
    <xf numFmtId="0" fontId="3" fillId="0" borderId="13" xfId="0" applyFont="1" applyBorder="1" applyAlignment="1" applyProtection="1">
      <alignment horizontal="center" vertical="center" textRotation="90" wrapText="1"/>
      <protection hidden="1"/>
    </xf>
    <xf numFmtId="0" fontId="3" fillId="6" borderId="13" xfId="0" applyFont="1" applyFill="1" applyBorder="1" applyAlignment="1" applyProtection="1">
      <alignment horizontal="justify" vertical="center" textRotation="90" wrapText="1"/>
      <protection hidden="1"/>
    </xf>
    <xf numFmtId="0" fontId="3" fillId="0" borderId="13" xfId="0" applyFont="1" applyBorder="1" applyAlignment="1" applyProtection="1">
      <alignment horizontal="justify" vertical="center" textRotation="90" wrapText="1"/>
      <protection hidden="1"/>
    </xf>
    <xf numFmtId="0" fontId="27" fillId="0" borderId="1" xfId="0" applyFont="1" applyBorder="1" applyAlignment="1" applyProtection="1">
      <alignment horizontal="center" vertical="center"/>
      <protection hidden="1"/>
    </xf>
    <xf numFmtId="0" fontId="27" fillId="0" borderId="9" xfId="0" applyFont="1" applyBorder="1" applyAlignment="1" applyProtection="1">
      <alignment horizontal="left" vertical="center" wrapText="1"/>
      <protection hidden="1"/>
    </xf>
    <xf numFmtId="0" fontId="3" fillId="5" borderId="13" xfId="0" applyFont="1" applyFill="1" applyBorder="1" applyAlignment="1" applyProtection="1">
      <alignment horizontal="justify" vertical="center" textRotation="90" wrapText="1"/>
      <protection hidden="1"/>
    </xf>
    <xf numFmtId="17" fontId="26" fillId="0" borderId="13" xfId="0" applyNumberFormat="1" applyFont="1" applyBorder="1" applyAlignment="1" applyProtection="1">
      <alignment horizontal="center" vertical="center" wrapText="1"/>
      <protection hidden="1"/>
    </xf>
    <xf numFmtId="0" fontId="26" fillId="0" borderId="7" xfId="0" applyFont="1" applyBorder="1" applyAlignment="1" applyProtection="1">
      <alignment horizontal="left" vertical="center" wrapText="1"/>
      <protection hidden="1"/>
    </xf>
    <xf numFmtId="0" fontId="27" fillId="0" borderId="7" xfId="0" applyFont="1" applyBorder="1" applyAlignment="1" applyProtection="1">
      <alignment horizontal="center" vertical="center"/>
      <protection hidden="1"/>
    </xf>
    <xf numFmtId="0" fontId="3" fillId="8" borderId="7" xfId="0" applyFont="1" applyFill="1" applyBorder="1" applyAlignment="1" applyProtection="1">
      <alignment horizontal="justify" vertical="center" textRotation="90" wrapText="1"/>
      <protection hidden="1"/>
    </xf>
    <xf numFmtId="0" fontId="26" fillId="0" borderId="0" xfId="0" applyFont="1" applyAlignment="1" applyProtection="1">
      <alignment horizontal="justify" vertical="center"/>
      <protection hidden="1"/>
    </xf>
    <xf numFmtId="9" fontId="3" fillId="0" borderId="7" xfId="4" applyFont="1" applyFill="1" applyBorder="1" applyAlignment="1" applyProtection="1">
      <alignment horizontal="center" vertical="center"/>
      <protection hidden="1"/>
    </xf>
    <xf numFmtId="0" fontId="3" fillId="6" borderId="7" xfId="0" applyFont="1" applyFill="1" applyBorder="1" applyAlignment="1" applyProtection="1">
      <alignment horizontal="center" vertical="center" textRotation="90" wrapText="1"/>
      <protection hidden="1"/>
    </xf>
    <xf numFmtId="0" fontId="3" fillId="0" borderId="7" xfId="0" applyFont="1" applyBorder="1" applyAlignment="1" applyProtection="1">
      <alignment horizontal="center" vertical="center"/>
      <protection hidden="1"/>
    </xf>
    <xf numFmtId="0" fontId="3" fillId="0" borderId="31" xfId="0" applyFont="1" applyBorder="1" applyAlignment="1" applyProtection="1">
      <alignment horizontal="center" vertical="center" textRotation="90" wrapText="1"/>
      <protection hidden="1"/>
    </xf>
    <xf numFmtId="0" fontId="3" fillId="0" borderId="31" xfId="0" applyFont="1" applyBorder="1" applyAlignment="1" applyProtection="1">
      <alignment horizontal="center" vertical="center"/>
      <protection hidden="1"/>
    </xf>
    <xf numFmtId="0" fontId="26" fillId="0" borderId="31" xfId="0" applyFont="1" applyBorder="1" applyAlignment="1" applyProtection="1">
      <alignment horizontal="center" vertical="center"/>
      <protection hidden="1"/>
    </xf>
    <xf numFmtId="0" fontId="3" fillId="8" borderId="7" xfId="0" applyFont="1" applyFill="1" applyBorder="1" applyAlignment="1" applyProtection="1">
      <alignment horizontal="center" vertical="center" textRotation="90" wrapText="1"/>
      <protection hidden="1"/>
    </xf>
    <xf numFmtId="0" fontId="26" fillId="0" borderId="7" xfId="0" applyFont="1" applyBorder="1" applyAlignment="1" applyProtection="1">
      <alignment horizontal="center" vertical="center"/>
      <protection hidden="1"/>
    </xf>
    <xf numFmtId="0" fontId="25" fillId="2" borderId="0" xfId="0" applyFont="1" applyFill="1" applyAlignment="1" applyProtection="1">
      <alignment horizontal="center" vertical="center"/>
      <protection hidden="1"/>
    </xf>
    <xf numFmtId="0" fontId="26" fillId="2" borderId="0" xfId="0" applyFont="1" applyFill="1" applyAlignment="1" applyProtection="1">
      <alignment vertical="center"/>
      <protection hidden="1"/>
    </xf>
    <xf numFmtId="167" fontId="3" fillId="0" borderId="7" xfId="5" applyNumberFormat="1" applyFont="1" applyFill="1" applyBorder="1" applyAlignment="1" applyProtection="1">
      <alignment vertical="center"/>
      <protection hidden="1"/>
    </xf>
    <xf numFmtId="9" fontId="10" fillId="0" borderId="7" xfId="4" applyFont="1" applyFill="1" applyBorder="1" applyAlignment="1" applyProtection="1">
      <alignment vertical="center"/>
      <protection hidden="1"/>
    </xf>
    <xf numFmtId="0" fontId="25" fillId="2" borderId="14" xfId="0" applyFont="1" applyFill="1" applyBorder="1" applyAlignment="1" applyProtection="1">
      <alignment horizontal="center" vertical="center"/>
      <protection hidden="1"/>
    </xf>
    <xf numFmtId="0" fontId="29" fillId="0" borderId="0" xfId="0" applyFont="1"/>
    <xf numFmtId="0" fontId="28" fillId="25" borderId="56" xfId="0" applyFont="1" applyFill="1" applyBorder="1" applyAlignment="1">
      <alignment vertical="center" wrapText="1"/>
    </xf>
    <xf numFmtId="0" fontId="29" fillId="0" borderId="56" xfId="0" applyFont="1" applyBorder="1" applyAlignment="1">
      <alignment vertical="center" wrapText="1"/>
    </xf>
    <xf numFmtId="0" fontId="29" fillId="0" borderId="0" xfId="0" applyFont="1" applyAlignment="1">
      <alignment vertical="center" wrapText="1"/>
    </xf>
    <xf numFmtId="0" fontId="29" fillId="0" borderId="56" xfId="0" applyFont="1" applyBorder="1"/>
    <xf numFmtId="0" fontId="29" fillId="0" borderId="56" xfId="0" applyFont="1" applyBorder="1" applyAlignment="1">
      <alignment horizontal="justify" vertical="center" wrapText="1"/>
    </xf>
    <xf numFmtId="17" fontId="26" fillId="0" borderId="31" xfId="0" applyNumberFormat="1" applyFont="1" applyBorder="1" applyAlignment="1" applyProtection="1">
      <alignment horizontal="center" vertical="center" wrapText="1"/>
      <protection hidden="1"/>
    </xf>
    <xf numFmtId="17" fontId="26" fillId="0" borderId="1" xfId="0" applyNumberFormat="1" applyFont="1" applyBorder="1" applyAlignment="1" applyProtection="1">
      <alignment horizontal="center" vertical="center" wrapText="1"/>
      <protection hidden="1"/>
    </xf>
    <xf numFmtId="0" fontId="27" fillId="0" borderId="13" xfId="0" applyFont="1" applyBorder="1" applyAlignment="1" applyProtection="1">
      <alignment horizontal="justify" vertical="center" wrapText="1"/>
      <protection hidden="1"/>
    </xf>
    <xf numFmtId="17" fontId="26" fillId="0" borderId="9" xfId="0" applyNumberFormat="1" applyFont="1" applyBorder="1" applyAlignment="1" applyProtection="1">
      <alignment horizontal="center" vertical="center" wrapText="1"/>
      <protection hidden="1"/>
    </xf>
    <xf numFmtId="0" fontId="30" fillId="0" borderId="1" xfId="0" applyFont="1" applyBorder="1" applyAlignment="1" applyProtection="1">
      <alignment horizontal="justify" vertical="center" wrapText="1"/>
      <protection hidden="1"/>
    </xf>
    <xf numFmtId="0" fontId="26" fillId="4" borderId="31" xfId="0" applyFont="1" applyFill="1" applyBorder="1" applyAlignment="1" applyProtection="1">
      <alignment horizontal="center" vertical="center" wrapText="1"/>
      <protection hidden="1"/>
    </xf>
    <xf numFmtId="0" fontId="26" fillId="4" borderId="1" xfId="0" applyFont="1" applyFill="1" applyBorder="1" applyAlignment="1" applyProtection="1">
      <alignment horizontal="center" vertical="center" wrapText="1"/>
      <protection hidden="1"/>
    </xf>
    <xf numFmtId="0" fontId="26" fillId="4" borderId="7" xfId="0" applyFont="1" applyFill="1" applyBorder="1" applyAlignment="1" applyProtection="1">
      <alignment horizontal="center" vertical="center" wrapText="1"/>
      <protection hidden="1"/>
    </xf>
    <xf numFmtId="0" fontId="3" fillId="0" borderId="1" xfId="0" applyFont="1" applyBorder="1" applyAlignment="1" applyProtection="1">
      <alignment vertical="center" textRotation="90" wrapText="1"/>
      <protection hidden="1"/>
    </xf>
    <xf numFmtId="0" fontId="3" fillId="5" borderId="1" xfId="0" applyFont="1" applyFill="1" applyBorder="1" applyAlignment="1" applyProtection="1">
      <alignment vertical="center" textRotation="90" wrapText="1"/>
      <protection hidden="1"/>
    </xf>
    <xf numFmtId="0" fontId="3" fillId="4" borderId="1" xfId="0" applyFont="1" applyFill="1" applyBorder="1" applyAlignment="1" applyProtection="1">
      <alignment vertical="center" textRotation="90" wrapText="1"/>
      <protection hidden="1"/>
    </xf>
    <xf numFmtId="9" fontId="26" fillId="0" borderId="32" xfId="0" applyNumberFormat="1" applyFont="1" applyBorder="1" applyAlignment="1" applyProtection="1">
      <alignment horizontal="center" vertical="center" wrapText="1"/>
      <protection hidden="1"/>
    </xf>
    <xf numFmtId="9" fontId="26" fillId="0" borderId="11" xfId="0" applyNumberFormat="1" applyFont="1" applyBorder="1" applyAlignment="1" applyProtection="1">
      <alignment horizontal="center" vertical="center" wrapText="1"/>
      <protection hidden="1"/>
    </xf>
    <xf numFmtId="9" fontId="26" fillId="0" borderId="24" xfId="0" applyNumberFormat="1" applyFont="1" applyBorder="1" applyAlignment="1" applyProtection="1">
      <alignment horizontal="center" vertical="center" wrapText="1"/>
      <protection hidden="1"/>
    </xf>
    <xf numFmtId="9" fontId="26" fillId="0" borderId="9" xfId="0" applyNumberFormat="1" applyFont="1" applyBorder="1" applyAlignment="1" applyProtection="1">
      <alignment horizontal="center" vertical="center" wrapText="1"/>
      <protection hidden="1"/>
    </xf>
    <xf numFmtId="9" fontId="26" fillId="0" borderId="1" xfId="0" applyNumberFormat="1" applyFont="1" applyBorder="1" applyAlignment="1" applyProtection="1">
      <alignment horizontal="center" vertical="center" wrapText="1"/>
      <protection hidden="1"/>
    </xf>
    <xf numFmtId="9" fontId="26" fillId="0" borderId="58" xfId="0" applyNumberFormat="1" applyFont="1" applyBorder="1" applyAlignment="1" applyProtection="1">
      <alignment horizontal="center" vertical="center" wrapText="1"/>
      <protection hidden="1"/>
    </xf>
    <xf numFmtId="9" fontId="26" fillId="0" borderId="33" xfId="0" applyNumberFormat="1" applyFont="1" applyBorder="1" applyAlignment="1" applyProtection="1">
      <alignment horizontal="center" vertical="center" wrapText="1"/>
      <protection hidden="1"/>
    </xf>
    <xf numFmtId="0" fontId="1" fillId="7" borderId="2" xfId="0" applyFont="1" applyFill="1" applyBorder="1" applyAlignment="1" applyProtection="1">
      <alignment horizontal="center" wrapText="1"/>
      <protection hidden="1"/>
    </xf>
    <xf numFmtId="0" fontId="1" fillId="7" borderId="27" xfId="0" applyFont="1" applyFill="1" applyBorder="1" applyAlignment="1" applyProtection="1">
      <alignment horizontal="center" wrapText="1"/>
      <protection hidden="1"/>
    </xf>
    <xf numFmtId="0" fontId="1" fillId="7" borderId="29" xfId="0" applyFont="1" applyFill="1" applyBorder="1" applyAlignment="1" applyProtection="1">
      <alignment horizontal="center" wrapText="1"/>
      <protection hidden="1"/>
    </xf>
    <xf numFmtId="0" fontId="11" fillId="16" borderId="2" xfId="0" applyFont="1" applyFill="1" applyBorder="1" applyAlignment="1" applyProtection="1">
      <alignment horizontal="center" vertical="center" wrapText="1"/>
      <protection hidden="1"/>
    </xf>
    <xf numFmtId="0" fontId="11" fillId="16" borderId="27" xfId="0" applyFont="1" applyFill="1" applyBorder="1" applyAlignment="1" applyProtection="1">
      <alignment horizontal="center" vertical="center" wrapText="1"/>
      <protection hidden="1"/>
    </xf>
    <xf numFmtId="0" fontId="11" fillId="5" borderId="1" xfId="0" applyFont="1" applyFill="1" applyBorder="1" applyAlignment="1" applyProtection="1">
      <alignment horizontal="center" vertical="center" wrapText="1"/>
      <protection hidden="1"/>
    </xf>
    <xf numFmtId="0" fontId="11" fillId="7" borderId="2" xfId="0" applyFont="1" applyFill="1" applyBorder="1" applyAlignment="1" applyProtection="1">
      <alignment horizontal="center" vertical="center" wrapText="1"/>
      <protection hidden="1"/>
    </xf>
    <xf numFmtId="0" fontId="11" fillId="7" borderId="27" xfId="0" applyFont="1" applyFill="1" applyBorder="1" applyAlignment="1" applyProtection="1">
      <alignment horizontal="center" vertical="center" wrapText="1"/>
      <protection hidden="1"/>
    </xf>
    <xf numFmtId="0" fontId="11" fillId="7" borderId="29" xfId="0" applyFont="1" applyFill="1" applyBorder="1" applyAlignment="1" applyProtection="1">
      <alignment horizontal="center" vertical="center" wrapText="1"/>
      <protection hidden="1"/>
    </xf>
    <xf numFmtId="0" fontId="11" fillId="16" borderId="29" xfId="0" applyFont="1" applyFill="1" applyBorder="1" applyAlignment="1" applyProtection="1">
      <alignment horizontal="center" vertical="center" wrapText="1"/>
      <protection hidden="1"/>
    </xf>
    <xf numFmtId="0" fontId="11" fillId="5" borderId="2" xfId="0" applyFont="1" applyFill="1" applyBorder="1" applyAlignment="1" applyProtection="1">
      <alignment horizontal="center" vertical="center" wrapText="1"/>
      <protection hidden="1"/>
    </xf>
    <xf numFmtId="0" fontId="11" fillId="5" borderId="27" xfId="0" applyFont="1" applyFill="1" applyBorder="1" applyAlignment="1" applyProtection="1">
      <alignment horizontal="center" vertical="center" wrapText="1"/>
      <protection hidden="1"/>
    </xf>
    <xf numFmtId="0" fontId="11" fillId="5" borderId="29" xfId="0" applyFont="1" applyFill="1" applyBorder="1" applyAlignment="1" applyProtection="1">
      <alignment horizontal="center" vertical="center" wrapText="1"/>
      <protection hidden="1"/>
    </xf>
    <xf numFmtId="0" fontId="13" fillId="0" borderId="1" xfId="0" applyFont="1" applyBorder="1" applyAlignment="1" applyProtection="1">
      <alignment horizontal="center"/>
      <protection hidden="1"/>
    </xf>
    <xf numFmtId="0" fontId="11" fillId="0" borderId="1" xfId="0" applyFont="1" applyBorder="1" applyAlignment="1" applyProtection="1">
      <alignment horizontal="center" vertical="center"/>
      <protection hidden="1"/>
    </xf>
    <xf numFmtId="0" fontId="7" fillId="0" borderId="1" xfId="0" applyFont="1" applyBorder="1" applyAlignment="1" applyProtection="1">
      <alignment horizontal="right" vertical="center" wrapText="1"/>
      <protection hidden="1"/>
    </xf>
    <xf numFmtId="14" fontId="7" fillId="0" borderId="1" xfId="0" applyNumberFormat="1" applyFont="1" applyBorder="1" applyAlignment="1" applyProtection="1">
      <alignment horizontal="center" vertical="center" wrapText="1"/>
      <protection hidden="1"/>
    </xf>
    <xf numFmtId="0" fontId="7" fillId="0" borderId="1" xfId="0" applyFont="1" applyBorder="1" applyAlignment="1" applyProtection="1">
      <alignment horizontal="center" vertical="center" wrapText="1"/>
      <protection hidden="1"/>
    </xf>
    <xf numFmtId="0" fontId="13" fillId="0" borderId="1" xfId="0" applyFont="1" applyBorder="1" applyAlignment="1" applyProtection="1">
      <alignment horizontal="center" vertical="center"/>
      <protection hidden="1"/>
    </xf>
    <xf numFmtId="49" fontId="7" fillId="0" borderId="1" xfId="0" applyNumberFormat="1" applyFont="1" applyBorder="1" applyAlignment="1" applyProtection="1">
      <alignment horizontal="center" vertical="center" wrapText="1"/>
      <protection hidden="1"/>
    </xf>
    <xf numFmtId="0" fontId="13" fillId="0" borderId="1" xfId="0" applyFont="1" applyBorder="1" applyAlignment="1" applyProtection="1">
      <alignment horizontal="center" vertical="center" wrapText="1"/>
      <protection hidden="1"/>
    </xf>
    <xf numFmtId="0" fontId="16" fillId="0" borderId="14" xfId="0" applyFont="1" applyBorder="1" applyAlignment="1" applyProtection="1">
      <alignment horizontal="center" vertical="center" textRotation="90"/>
      <protection hidden="1"/>
    </xf>
    <xf numFmtId="0" fontId="16" fillId="0" borderId="30" xfId="0" applyFont="1" applyBorder="1" applyAlignment="1" applyProtection="1">
      <alignment horizontal="center" vertical="center"/>
      <protection hidden="1"/>
    </xf>
    <xf numFmtId="0" fontId="16" fillId="0" borderId="0" xfId="0" applyFont="1" applyAlignment="1" applyProtection="1">
      <alignment horizontal="center" vertical="center"/>
      <protection hidden="1"/>
    </xf>
    <xf numFmtId="0" fontId="1" fillId="0" borderId="7" xfId="0" applyFont="1" applyBorder="1" applyAlignment="1" applyProtection="1">
      <alignment horizontal="center" vertical="center" wrapText="1"/>
      <protection hidden="1"/>
    </xf>
    <xf numFmtId="0" fontId="1" fillId="0" borderId="9" xfId="0" applyFont="1" applyBorder="1" applyAlignment="1" applyProtection="1">
      <alignment horizontal="center" vertical="center" wrapText="1"/>
      <protection hidden="1"/>
    </xf>
    <xf numFmtId="0" fontId="12" fillId="0" borderId="7" xfId="0" applyFont="1" applyBorder="1" applyAlignment="1" applyProtection="1">
      <alignment horizontal="center" vertical="center" textRotation="90" wrapText="1"/>
      <protection hidden="1"/>
    </xf>
    <xf numFmtId="0" fontId="12" fillId="0" borderId="9" xfId="0" applyFont="1" applyBorder="1" applyAlignment="1" applyProtection="1">
      <alignment horizontal="center" vertical="center" textRotation="90" wrapText="1"/>
      <protection hidden="1"/>
    </xf>
    <xf numFmtId="0" fontId="1" fillId="0" borderId="2" xfId="0" applyFont="1" applyBorder="1" applyAlignment="1" applyProtection="1">
      <alignment horizontal="center" wrapText="1"/>
      <protection hidden="1"/>
    </xf>
    <xf numFmtId="0" fontId="1" fillId="0" borderId="27" xfId="0" applyFont="1" applyBorder="1" applyAlignment="1" applyProtection="1">
      <alignment horizontal="center" wrapText="1"/>
      <protection hidden="1"/>
    </xf>
    <xf numFmtId="0" fontId="11" fillId="0" borderId="2" xfId="0" applyFont="1" applyBorder="1" applyAlignment="1" applyProtection="1">
      <alignment horizontal="center" vertical="center" wrapText="1"/>
      <protection hidden="1"/>
    </xf>
    <xf numFmtId="0" fontId="11" fillId="0" borderId="27" xfId="0" applyFont="1" applyBorder="1" applyAlignment="1" applyProtection="1">
      <alignment horizontal="center" vertical="center" wrapText="1"/>
      <protection hidden="1"/>
    </xf>
    <xf numFmtId="0" fontId="11" fillId="0" borderId="1" xfId="0" applyFont="1" applyBorder="1" applyAlignment="1" applyProtection="1">
      <alignment horizontal="center" vertical="center" wrapText="1"/>
      <protection hidden="1"/>
    </xf>
    <xf numFmtId="0" fontId="20" fillId="0" borderId="7" xfId="0" applyFont="1" applyBorder="1" applyAlignment="1" applyProtection="1">
      <alignment horizontal="center" vertical="center" textRotation="90" wrapText="1"/>
      <protection hidden="1"/>
    </xf>
    <xf numFmtId="0" fontId="20" fillId="0" borderId="9" xfId="0" applyFont="1" applyBorder="1" applyAlignment="1" applyProtection="1">
      <alignment horizontal="center" vertical="center" textRotation="90" wrapText="1"/>
      <protection hidden="1"/>
    </xf>
    <xf numFmtId="0" fontId="1" fillId="0" borderId="7" xfId="0" applyFont="1" applyBorder="1" applyAlignment="1" applyProtection="1">
      <alignment horizontal="center" vertical="center"/>
      <protection hidden="1"/>
    </xf>
    <xf numFmtId="0" fontId="1" fillId="0" borderId="9" xfId="0" applyFont="1" applyBorder="1" applyAlignment="1" applyProtection="1">
      <alignment horizontal="center" vertical="center"/>
      <protection hidden="1"/>
    </xf>
    <xf numFmtId="0" fontId="7" fillId="0" borderId="13" xfId="0" applyFont="1" applyBorder="1" applyAlignment="1" applyProtection="1">
      <alignment horizontal="right" vertical="center" wrapText="1"/>
      <protection hidden="1"/>
    </xf>
    <xf numFmtId="0" fontId="7" fillId="0" borderId="13" xfId="0" applyFont="1" applyBorder="1" applyAlignment="1" applyProtection="1">
      <alignment horizontal="center" vertical="center" wrapText="1"/>
      <protection hidden="1"/>
    </xf>
    <xf numFmtId="0" fontId="7" fillId="0" borderId="33" xfId="0" applyFont="1" applyBorder="1" applyAlignment="1" applyProtection="1">
      <alignment horizontal="center" vertical="center" wrapText="1"/>
      <protection hidden="1"/>
    </xf>
    <xf numFmtId="0" fontId="0" fillId="0" borderId="14" xfId="0" applyBorder="1" applyAlignment="1" applyProtection="1">
      <alignment horizontal="center"/>
      <protection hidden="1"/>
    </xf>
    <xf numFmtId="0" fontId="13" fillId="0" borderId="34" xfId="0" applyFont="1" applyBorder="1" applyAlignment="1" applyProtection="1">
      <alignment horizontal="center"/>
      <protection hidden="1"/>
    </xf>
    <xf numFmtId="0" fontId="13" fillId="0" borderId="10" xfId="0" applyFont="1" applyBorder="1" applyAlignment="1" applyProtection="1">
      <alignment horizontal="center"/>
      <protection hidden="1"/>
    </xf>
    <xf numFmtId="0" fontId="11" fillId="0" borderId="31" xfId="0" applyFont="1" applyBorder="1" applyAlignment="1" applyProtection="1">
      <alignment horizontal="center" vertical="center"/>
      <protection hidden="1"/>
    </xf>
    <xf numFmtId="0" fontId="11" fillId="0" borderId="32" xfId="0" applyFont="1" applyBorder="1" applyAlignment="1" applyProtection="1">
      <alignment horizontal="center" vertical="center"/>
      <protection hidden="1"/>
    </xf>
    <xf numFmtId="0" fontId="11" fillId="0" borderId="13" xfId="0" applyFont="1" applyBorder="1" applyAlignment="1" applyProtection="1">
      <alignment horizontal="center" vertical="center"/>
      <protection hidden="1"/>
    </xf>
    <xf numFmtId="0" fontId="7" fillId="0" borderId="11" xfId="0" applyFont="1" applyBorder="1" applyAlignment="1" applyProtection="1">
      <alignment horizontal="center" vertical="center" wrapText="1"/>
      <protection hidden="1"/>
    </xf>
    <xf numFmtId="0" fontId="7" fillId="0" borderId="2" xfId="0" applyFont="1" applyBorder="1" applyAlignment="1" applyProtection="1">
      <alignment horizontal="center" vertical="center" wrapText="1"/>
      <protection hidden="1"/>
    </xf>
    <xf numFmtId="0" fontId="7" fillId="0" borderId="27" xfId="0" applyFont="1" applyBorder="1" applyAlignment="1" applyProtection="1">
      <alignment horizontal="center" vertical="center" wrapText="1"/>
      <protection hidden="1"/>
    </xf>
    <xf numFmtId="0" fontId="7" fillId="0" borderId="28" xfId="0" applyFont="1" applyBorder="1" applyAlignment="1" applyProtection="1">
      <alignment horizontal="center" vertical="center" wrapText="1"/>
      <protection hidden="1"/>
    </xf>
    <xf numFmtId="0" fontId="1" fillId="0" borderId="0" xfId="0" applyFont="1" applyAlignment="1" applyProtection="1">
      <alignment horizontal="left" vertical="center" wrapText="1"/>
      <protection hidden="1"/>
    </xf>
    <xf numFmtId="0" fontId="16" fillId="2" borderId="30" xfId="0" applyFont="1" applyFill="1" applyBorder="1" applyAlignment="1" applyProtection="1">
      <alignment horizontal="center" vertical="center"/>
      <protection hidden="1"/>
    </xf>
    <xf numFmtId="0" fontId="16" fillId="2" borderId="0" xfId="0" applyFont="1" applyFill="1" applyAlignment="1" applyProtection="1">
      <alignment horizontal="center" vertical="center"/>
      <protection hidden="1"/>
    </xf>
    <xf numFmtId="0" fontId="1" fillId="7" borderId="1" xfId="0"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textRotation="90"/>
      <protection hidden="1"/>
    </xf>
    <xf numFmtId="0" fontId="11" fillId="16" borderId="1" xfId="0" applyFont="1" applyFill="1" applyBorder="1" applyAlignment="1" applyProtection="1">
      <alignment horizontal="center" vertical="center" wrapText="1"/>
      <protection hidden="1"/>
    </xf>
    <xf numFmtId="0" fontId="11" fillId="7" borderId="1" xfId="0" applyFont="1" applyFill="1" applyBorder="1" applyAlignment="1" applyProtection="1">
      <alignment horizontal="center" vertical="center" wrapText="1"/>
      <protection hidden="1"/>
    </xf>
    <xf numFmtId="0" fontId="1" fillId="7" borderId="1" xfId="0" applyFont="1" applyFill="1" applyBorder="1" applyAlignment="1" applyProtection="1">
      <alignment horizontal="center" vertical="center"/>
      <protection hidden="1"/>
    </xf>
    <xf numFmtId="0" fontId="12" fillId="16" borderId="1" xfId="0" applyFont="1" applyFill="1" applyBorder="1" applyAlignment="1" applyProtection="1">
      <alignment horizontal="center" vertical="center" textRotation="90" wrapText="1"/>
      <protection hidden="1"/>
    </xf>
    <xf numFmtId="0" fontId="20" fillId="7" borderId="1" xfId="0" applyFont="1" applyFill="1" applyBorder="1" applyAlignment="1" applyProtection="1">
      <alignment horizontal="center" vertical="center" textRotation="90" wrapText="1"/>
      <protection hidden="1"/>
    </xf>
    <xf numFmtId="0" fontId="13" fillId="0" borderId="10" xfId="0" applyFont="1" applyBorder="1" applyAlignment="1" applyProtection="1">
      <alignment horizontal="center" vertical="center" wrapText="1"/>
      <protection hidden="1"/>
    </xf>
    <xf numFmtId="0" fontId="13" fillId="0" borderId="12" xfId="0" applyFont="1" applyBorder="1" applyAlignment="1" applyProtection="1">
      <alignment horizontal="center" vertical="center" wrapText="1"/>
      <protection hidden="1"/>
    </xf>
    <xf numFmtId="0" fontId="13" fillId="0" borderId="13" xfId="0" applyFont="1" applyBorder="1" applyAlignment="1" applyProtection="1">
      <alignment horizontal="center" vertical="center" wrapText="1"/>
      <protection hidden="1"/>
    </xf>
    <xf numFmtId="0" fontId="13" fillId="0" borderId="34" xfId="0" applyFont="1" applyBorder="1" applyAlignment="1" applyProtection="1">
      <alignment horizontal="center" vertical="center"/>
      <protection hidden="1"/>
    </xf>
    <xf numFmtId="0" fontId="13" fillId="0" borderId="31" xfId="0" applyFont="1" applyBorder="1" applyAlignment="1" applyProtection="1">
      <alignment horizontal="center" vertical="center"/>
      <protection hidden="1"/>
    </xf>
    <xf numFmtId="0" fontId="13" fillId="0" borderId="10" xfId="0" applyFont="1" applyBorder="1" applyAlignment="1" applyProtection="1">
      <alignment horizontal="center" vertical="center"/>
      <protection hidden="1"/>
    </xf>
    <xf numFmtId="0" fontId="0" fillId="0" borderId="14" xfId="0" applyBorder="1" applyAlignment="1" applyProtection="1">
      <alignment horizontal="center" vertical="center"/>
      <protection hidden="1"/>
    </xf>
    <xf numFmtId="0" fontId="1" fillId="0" borderId="0" xfId="0" applyFont="1" applyAlignment="1" applyProtection="1">
      <alignment horizontal="right" vertical="center" wrapText="1"/>
      <protection hidden="1"/>
    </xf>
    <xf numFmtId="0" fontId="3" fillId="4" borderId="64" xfId="0" applyFont="1" applyFill="1" applyBorder="1" applyAlignment="1" applyProtection="1">
      <alignment horizontal="center" vertical="center" textRotation="90" wrapText="1"/>
      <protection hidden="1"/>
    </xf>
    <xf numFmtId="0" fontId="3" fillId="4" borderId="9" xfId="0" applyFont="1" applyFill="1" applyBorder="1" applyAlignment="1" applyProtection="1">
      <alignment horizontal="center" vertical="center" textRotation="90" wrapText="1"/>
      <protection hidden="1"/>
    </xf>
    <xf numFmtId="0" fontId="3" fillId="0" borderId="64" xfId="0" applyFont="1" applyBorder="1" applyAlignment="1" applyProtection="1">
      <alignment horizontal="center" vertical="center" textRotation="90" wrapText="1"/>
      <protection hidden="1"/>
    </xf>
    <xf numFmtId="0" fontId="3" fillId="0" borderId="9" xfId="0" applyFont="1" applyBorder="1" applyAlignment="1" applyProtection="1">
      <alignment horizontal="center" vertical="center" textRotation="90" wrapText="1"/>
      <protection hidden="1"/>
    </xf>
    <xf numFmtId="0" fontId="26" fillId="0" borderId="64" xfId="0" applyFont="1" applyBorder="1" applyAlignment="1" applyProtection="1">
      <alignment horizontal="center" vertical="center" wrapText="1"/>
      <protection hidden="1"/>
    </xf>
    <xf numFmtId="0" fontId="26" fillId="0" borderId="9" xfId="0" applyFont="1" applyBorder="1" applyAlignment="1" applyProtection="1">
      <alignment horizontal="center" vertical="center" wrapText="1"/>
      <protection hidden="1"/>
    </xf>
    <xf numFmtId="0" fontId="25" fillId="2" borderId="0" xfId="0" applyFont="1" applyFill="1" applyAlignment="1" applyProtection="1">
      <alignment horizontal="center" vertical="center"/>
      <protection hidden="1"/>
    </xf>
    <xf numFmtId="0" fontId="26" fillId="0" borderId="1" xfId="0" applyFont="1" applyBorder="1" applyAlignment="1" applyProtection="1">
      <alignment horizontal="center" vertical="center" wrapText="1"/>
      <protection hidden="1"/>
    </xf>
    <xf numFmtId="0" fontId="26" fillId="0" borderId="31" xfId="0" applyFont="1" applyBorder="1" applyAlignment="1" applyProtection="1">
      <alignment horizontal="justify" vertical="center" wrapText="1"/>
      <protection hidden="1"/>
    </xf>
    <xf numFmtId="0" fontId="26" fillId="0" borderId="1" xfId="0" applyFont="1" applyBorder="1" applyAlignment="1" applyProtection="1">
      <alignment horizontal="justify" vertical="center" wrapText="1"/>
      <protection hidden="1"/>
    </xf>
    <xf numFmtId="0" fontId="3" fillId="0" borderId="31" xfId="0" applyFont="1" applyBorder="1" applyAlignment="1" applyProtection="1">
      <alignment horizontal="center" vertical="center"/>
      <protection hidden="1"/>
    </xf>
    <xf numFmtId="0" fontId="3" fillId="0" borderId="1" xfId="0" applyFont="1" applyBorder="1" applyAlignment="1" applyProtection="1">
      <alignment horizontal="center" vertical="center"/>
      <protection hidden="1"/>
    </xf>
    <xf numFmtId="0" fontId="3" fillId="0" borderId="31" xfId="0" applyFont="1" applyBorder="1" applyAlignment="1" applyProtection="1">
      <alignment horizontal="center" vertical="center" textRotation="90" wrapText="1"/>
      <protection hidden="1"/>
    </xf>
    <xf numFmtId="0" fontId="3" fillId="0" borderId="1" xfId="0" applyFont="1" applyBorder="1" applyAlignment="1" applyProtection="1">
      <alignment horizontal="center" vertical="center" textRotation="90" wrapText="1"/>
      <protection hidden="1"/>
    </xf>
    <xf numFmtId="9" fontId="3" fillId="0" borderId="31" xfId="4" applyFont="1" applyFill="1" applyBorder="1" applyAlignment="1" applyProtection="1">
      <alignment horizontal="center" vertical="center"/>
      <protection hidden="1"/>
    </xf>
    <xf numFmtId="9" fontId="3" fillId="0" borderId="1" xfId="4" applyFont="1" applyFill="1" applyBorder="1" applyAlignment="1" applyProtection="1">
      <alignment horizontal="center" vertical="center"/>
      <protection hidden="1"/>
    </xf>
    <xf numFmtId="0" fontId="3" fillId="4" borderId="31" xfId="0" applyFont="1" applyFill="1" applyBorder="1" applyAlignment="1" applyProtection="1">
      <alignment horizontal="center" vertical="center" textRotation="90" wrapText="1"/>
      <protection hidden="1"/>
    </xf>
    <xf numFmtId="0" fontId="3" fillId="4" borderId="1" xfId="0" applyFont="1" applyFill="1" applyBorder="1" applyAlignment="1" applyProtection="1">
      <alignment horizontal="center" vertical="center" textRotation="90" wrapText="1"/>
      <protection hidden="1"/>
    </xf>
    <xf numFmtId="0" fontId="26" fillId="0" borderId="31" xfId="0" applyFont="1" applyBorder="1" applyAlignment="1" applyProtection="1">
      <alignment horizontal="center" vertical="center"/>
      <protection hidden="1"/>
    </xf>
    <xf numFmtId="0" fontId="26" fillId="0" borderId="1" xfId="0" applyFont="1" applyBorder="1" applyAlignment="1" applyProtection="1">
      <alignment horizontal="center" vertical="center"/>
      <protection hidden="1"/>
    </xf>
    <xf numFmtId="0" fontId="26" fillId="0" borderId="31" xfId="0" applyFont="1" applyBorder="1" applyAlignment="1" applyProtection="1">
      <alignment horizontal="center" vertical="center" wrapText="1"/>
      <protection hidden="1"/>
    </xf>
    <xf numFmtId="0" fontId="26" fillId="4" borderId="31" xfId="0" applyFont="1" applyFill="1" applyBorder="1" applyAlignment="1" applyProtection="1">
      <alignment horizontal="center" vertical="center" wrapText="1"/>
      <protection hidden="1"/>
    </xf>
    <xf numFmtId="0" fontId="26" fillId="4" borderId="1" xfId="0" applyFont="1" applyFill="1" applyBorder="1" applyAlignment="1" applyProtection="1">
      <alignment horizontal="center" vertical="center" wrapText="1"/>
      <protection hidden="1"/>
    </xf>
    <xf numFmtId="9" fontId="3" fillId="0" borderId="7" xfId="4" applyFont="1" applyFill="1" applyBorder="1" applyAlignment="1" applyProtection="1">
      <alignment horizontal="center" vertical="center"/>
      <protection hidden="1"/>
    </xf>
    <xf numFmtId="0" fontId="3" fillId="8" borderId="1" xfId="0" applyFont="1" applyFill="1" applyBorder="1" applyAlignment="1" applyProtection="1">
      <alignment horizontal="center" vertical="center" textRotation="90" wrapText="1"/>
      <protection hidden="1"/>
    </xf>
    <xf numFmtId="0" fontId="3" fillId="8" borderId="7" xfId="0" applyFont="1" applyFill="1" applyBorder="1" applyAlignment="1" applyProtection="1">
      <alignment horizontal="center" vertical="center" textRotation="90" wrapText="1"/>
      <protection hidden="1"/>
    </xf>
    <xf numFmtId="0" fontId="3" fillId="0" borderId="7" xfId="0" applyFont="1" applyBorder="1" applyAlignment="1" applyProtection="1">
      <alignment horizontal="center" vertical="center" textRotation="90" wrapText="1"/>
      <protection hidden="1"/>
    </xf>
    <xf numFmtId="0" fontId="3" fillId="5" borderId="1" xfId="0" applyFont="1" applyFill="1" applyBorder="1" applyAlignment="1" applyProtection="1">
      <alignment horizontal="center" vertical="center" textRotation="90" wrapText="1"/>
      <protection hidden="1"/>
    </xf>
    <xf numFmtId="0" fontId="3" fillId="6" borderId="1" xfId="0" applyFont="1" applyFill="1" applyBorder="1" applyAlignment="1" applyProtection="1">
      <alignment horizontal="center" vertical="center" textRotation="90" wrapText="1"/>
      <protection hidden="1"/>
    </xf>
    <xf numFmtId="0" fontId="25" fillId="16" borderId="1" xfId="0" applyFont="1" applyFill="1" applyBorder="1" applyAlignment="1" applyProtection="1">
      <alignment horizontal="center" vertical="center" textRotation="90" wrapText="1"/>
      <protection hidden="1"/>
    </xf>
    <xf numFmtId="0" fontId="25" fillId="16" borderId="7" xfId="0" applyFont="1" applyFill="1" applyBorder="1" applyAlignment="1" applyProtection="1">
      <alignment horizontal="center" vertical="center" textRotation="90" wrapText="1"/>
      <protection hidden="1"/>
    </xf>
    <xf numFmtId="0" fontId="25" fillId="16" borderId="1" xfId="0" applyFont="1" applyFill="1" applyBorder="1" applyAlignment="1" applyProtection="1">
      <alignment horizontal="justify" vertical="center" wrapText="1"/>
      <protection hidden="1"/>
    </xf>
    <xf numFmtId="0" fontId="25" fillId="16" borderId="7" xfId="0" applyFont="1" applyFill="1" applyBorder="1" applyAlignment="1" applyProtection="1">
      <alignment horizontal="justify" vertical="center" wrapText="1"/>
      <protection hidden="1"/>
    </xf>
    <xf numFmtId="0" fontId="24" fillId="7" borderId="1" xfId="0" applyFont="1" applyFill="1" applyBorder="1" applyAlignment="1" applyProtection="1">
      <alignment horizontal="center" vertical="center" wrapText="1"/>
      <protection hidden="1"/>
    </xf>
    <xf numFmtId="0" fontId="24" fillId="7" borderId="7" xfId="0" applyFont="1" applyFill="1" applyBorder="1" applyAlignment="1" applyProtection="1">
      <alignment horizontal="center" vertical="center" wrapText="1"/>
      <protection hidden="1"/>
    </xf>
    <xf numFmtId="0" fontId="25" fillId="7" borderId="1" xfId="0" applyFont="1" applyFill="1" applyBorder="1" applyAlignment="1" applyProtection="1">
      <alignment horizontal="center" vertical="center" textRotation="90" wrapText="1"/>
      <protection hidden="1"/>
    </xf>
    <xf numFmtId="0" fontId="25" fillId="7" borderId="7" xfId="0" applyFont="1" applyFill="1" applyBorder="1" applyAlignment="1" applyProtection="1">
      <alignment horizontal="center" vertical="center" textRotation="90" wrapText="1"/>
      <protection hidden="1"/>
    </xf>
    <xf numFmtId="0" fontId="24" fillId="7" borderId="1" xfId="0" applyFont="1" applyFill="1" applyBorder="1" applyAlignment="1" applyProtection="1">
      <alignment horizontal="center" vertical="center"/>
      <protection hidden="1"/>
    </xf>
    <xf numFmtId="0" fontId="24" fillId="7" borderId="7" xfId="0" applyFont="1" applyFill="1" applyBorder="1" applyAlignment="1" applyProtection="1">
      <alignment horizontal="center" vertical="center"/>
      <protection hidden="1"/>
    </xf>
    <xf numFmtId="0" fontId="27" fillId="0" borderId="34" xfId="0" applyFont="1" applyBorder="1" applyAlignment="1" applyProtection="1">
      <alignment horizontal="center" vertical="center"/>
      <protection hidden="1"/>
    </xf>
    <xf numFmtId="0" fontId="27" fillId="0" borderId="31" xfId="0" applyFont="1" applyBorder="1" applyAlignment="1" applyProtection="1">
      <alignment horizontal="center" vertical="center"/>
      <protection hidden="1"/>
    </xf>
    <xf numFmtId="0" fontId="27" fillId="0" borderId="10" xfId="0" applyFont="1" applyBorder="1" applyAlignment="1" applyProtection="1">
      <alignment horizontal="center" vertical="center"/>
      <protection hidden="1"/>
    </xf>
    <xf numFmtId="0" fontId="27" fillId="0" borderId="1" xfId="0" applyFont="1" applyBorder="1" applyAlignment="1" applyProtection="1">
      <alignment horizontal="center" vertical="center"/>
      <protection hidden="1"/>
    </xf>
    <xf numFmtId="0" fontId="25" fillId="0" borderId="31" xfId="0" applyFont="1" applyBorder="1" applyAlignment="1" applyProtection="1">
      <alignment horizontal="center" vertical="center"/>
      <protection hidden="1"/>
    </xf>
    <xf numFmtId="0" fontId="25" fillId="0" borderId="32" xfId="0" applyFont="1" applyBorder="1" applyAlignment="1" applyProtection="1">
      <alignment horizontal="center" vertical="center"/>
      <protection hidden="1"/>
    </xf>
    <xf numFmtId="0" fontId="25" fillId="0" borderId="1" xfId="0" applyFont="1" applyBorder="1" applyAlignment="1" applyProtection="1">
      <alignment horizontal="center" vertical="center"/>
      <protection hidden="1"/>
    </xf>
    <xf numFmtId="0" fontId="25" fillId="0" borderId="13" xfId="0" applyFont="1" applyBorder="1" applyAlignment="1" applyProtection="1">
      <alignment horizontal="center" vertical="center"/>
      <protection hidden="1"/>
    </xf>
    <xf numFmtId="0" fontId="27" fillId="0" borderId="1" xfId="0" applyFont="1" applyBorder="1" applyAlignment="1" applyProtection="1">
      <alignment horizontal="right" vertical="center" wrapText="1"/>
      <protection hidden="1"/>
    </xf>
    <xf numFmtId="14" fontId="27" fillId="0" borderId="1" xfId="0" applyNumberFormat="1" applyFont="1" applyBorder="1" applyAlignment="1" applyProtection="1">
      <alignment horizontal="center" vertical="center" wrapText="1"/>
      <protection hidden="1"/>
    </xf>
    <xf numFmtId="0" fontId="27" fillId="0" borderId="11" xfId="0" applyFont="1" applyBorder="1" applyAlignment="1" applyProtection="1">
      <alignment horizontal="center" vertical="center" wrapText="1"/>
      <protection hidden="1"/>
    </xf>
    <xf numFmtId="0" fontId="27" fillId="0" borderId="1" xfId="0" applyFont="1" applyBorder="1" applyAlignment="1" applyProtection="1">
      <alignment horizontal="center" vertical="center" wrapText="1"/>
      <protection hidden="1"/>
    </xf>
    <xf numFmtId="0" fontId="27" fillId="0" borderId="10" xfId="0" applyFont="1" applyBorder="1" applyAlignment="1" applyProtection="1">
      <alignment horizontal="center" vertical="center" wrapText="1"/>
      <protection hidden="1"/>
    </xf>
    <xf numFmtId="0" fontId="27" fillId="0" borderId="2" xfId="0" applyFont="1" applyBorder="1" applyAlignment="1" applyProtection="1">
      <alignment horizontal="center" vertical="center" wrapText="1"/>
      <protection hidden="1"/>
    </xf>
    <xf numFmtId="0" fontId="27" fillId="0" borderId="27" xfId="0" applyFont="1" applyBorder="1" applyAlignment="1" applyProtection="1">
      <alignment horizontal="center" vertical="center" wrapText="1"/>
      <protection hidden="1"/>
    </xf>
    <xf numFmtId="0" fontId="27" fillId="0" borderId="28" xfId="0" applyFont="1" applyBorder="1" applyAlignment="1" applyProtection="1">
      <alignment horizontal="center" vertical="center" wrapText="1"/>
      <protection hidden="1"/>
    </xf>
    <xf numFmtId="0" fontId="27" fillId="0" borderId="12" xfId="0" applyFont="1" applyBorder="1" applyAlignment="1" applyProtection="1">
      <alignment horizontal="center" vertical="center" wrapText="1"/>
      <protection hidden="1"/>
    </xf>
    <xf numFmtId="0" fontId="27" fillId="0" borderId="13" xfId="0" applyFont="1" applyBorder="1" applyAlignment="1" applyProtection="1">
      <alignment horizontal="center" vertical="center" wrapText="1"/>
      <protection hidden="1"/>
    </xf>
    <xf numFmtId="0" fontId="27" fillId="0" borderId="13" xfId="0" applyFont="1" applyBorder="1" applyAlignment="1" applyProtection="1">
      <alignment horizontal="right" vertical="center" wrapText="1"/>
      <protection hidden="1"/>
    </xf>
    <xf numFmtId="0" fontId="27" fillId="0" borderId="33" xfId="0" applyFont="1" applyBorder="1" applyAlignment="1" applyProtection="1">
      <alignment horizontal="center" vertical="center" wrapText="1"/>
      <protection hidden="1"/>
    </xf>
    <xf numFmtId="0" fontId="26" fillId="0" borderId="10" xfId="0" applyFont="1" applyBorder="1" applyAlignment="1" applyProtection="1">
      <alignment horizontal="center" vertical="center" wrapText="1"/>
      <protection hidden="1"/>
    </xf>
    <xf numFmtId="0" fontId="24" fillId="0" borderId="0" xfId="0" applyFont="1" applyAlignment="1" applyProtection="1">
      <alignment horizontal="left" vertical="center" wrapText="1"/>
      <protection hidden="1"/>
    </xf>
    <xf numFmtId="0" fontId="26" fillId="0" borderId="14" xfId="0" applyFont="1" applyBorder="1" applyAlignment="1" applyProtection="1">
      <alignment horizontal="center" vertical="center"/>
      <protection hidden="1"/>
    </xf>
    <xf numFmtId="0" fontId="24" fillId="0" borderId="0" xfId="0" applyFont="1" applyAlignment="1" applyProtection="1">
      <alignment horizontal="right" vertical="center" wrapText="1"/>
      <protection hidden="1"/>
    </xf>
    <xf numFmtId="0" fontId="25" fillId="16" borderId="1" xfId="0" applyFont="1" applyFill="1" applyBorder="1" applyAlignment="1" applyProtection="1">
      <alignment horizontal="center" vertical="center" wrapText="1"/>
      <protection hidden="1"/>
    </xf>
    <xf numFmtId="0" fontId="26" fillId="0" borderId="34" xfId="0" applyFont="1" applyBorder="1" applyAlignment="1" applyProtection="1">
      <alignment horizontal="center" vertical="center" wrapText="1"/>
      <protection hidden="1"/>
    </xf>
    <xf numFmtId="0" fontId="26" fillId="0" borderId="34" xfId="0" applyFont="1" applyBorder="1" applyAlignment="1" applyProtection="1">
      <alignment horizontal="left" vertical="center" wrapText="1"/>
      <protection hidden="1"/>
    </xf>
    <xf numFmtId="0" fontId="26" fillId="0" borderId="10" xfId="0" applyFont="1" applyBorder="1" applyAlignment="1" applyProtection="1">
      <alignment horizontal="left" vertical="center" wrapText="1"/>
      <protection hidden="1"/>
    </xf>
    <xf numFmtId="0" fontId="3" fillId="6" borderId="8" xfId="0" applyFont="1" applyFill="1" applyBorder="1" applyAlignment="1" applyProtection="1">
      <alignment horizontal="center" vertical="center" textRotation="90" wrapText="1"/>
      <protection hidden="1"/>
    </xf>
    <xf numFmtId="0" fontId="3" fillId="6" borderId="9" xfId="0" applyFont="1" applyFill="1" applyBorder="1" applyAlignment="1" applyProtection="1">
      <alignment horizontal="center" vertical="center" textRotation="90" wrapText="1"/>
      <protection hidden="1"/>
    </xf>
    <xf numFmtId="0" fontId="3" fillId="6" borderId="31" xfId="0" applyFont="1" applyFill="1" applyBorder="1" applyAlignment="1" applyProtection="1">
      <alignment horizontal="center" vertical="center" textRotation="90" wrapText="1"/>
      <protection hidden="1"/>
    </xf>
    <xf numFmtId="0" fontId="3" fillId="0" borderId="8" xfId="0" applyFont="1" applyBorder="1" applyAlignment="1" applyProtection="1">
      <alignment horizontal="center" vertical="center" textRotation="90" wrapText="1"/>
      <protection hidden="1"/>
    </xf>
    <xf numFmtId="0" fontId="27" fillId="0" borderId="1" xfId="0" applyFont="1" applyBorder="1" applyAlignment="1" applyProtection="1">
      <alignment horizontal="justify" vertical="center" wrapText="1"/>
      <protection hidden="1"/>
    </xf>
    <xf numFmtId="0" fontId="3" fillId="0" borderId="13" xfId="0" applyFont="1" applyBorder="1" applyAlignment="1" applyProtection="1">
      <alignment horizontal="center" vertical="center" textRotation="90" wrapText="1"/>
      <protection hidden="1"/>
    </xf>
    <xf numFmtId="0" fontId="26" fillId="0" borderId="13" xfId="0" applyFont="1" applyBorder="1" applyAlignment="1" applyProtection="1">
      <alignment horizontal="justify" vertical="center" wrapText="1"/>
      <protection hidden="1"/>
    </xf>
    <xf numFmtId="0" fontId="26" fillId="0" borderId="12" xfId="0" applyFont="1" applyBorder="1" applyAlignment="1" applyProtection="1">
      <alignment horizontal="center" vertical="center" wrapText="1"/>
      <protection hidden="1"/>
    </xf>
    <xf numFmtId="0" fontId="26" fillId="0" borderId="13" xfId="0" applyFont="1" applyBorder="1" applyAlignment="1" applyProtection="1">
      <alignment horizontal="center" vertical="center" wrapText="1"/>
      <protection hidden="1"/>
    </xf>
    <xf numFmtId="0" fontId="26" fillId="0" borderId="1" xfId="0" applyFont="1" applyBorder="1" applyAlignment="1" applyProtection="1">
      <alignment horizontal="left" vertical="center" wrapText="1"/>
      <protection hidden="1"/>
    </xf>
    <xf numFmtId="0" fontId="26" fillId="0" borderId="13" xfId="0" applyFont="1" applyBorder="1" applyAlignment="1" applyProtection="1">
      <alignment horizontal="left" vertical="center" wrapText="1"/>
      <protection hidden="1"/>
    </xf>
    <xf numFmtId="0" fontId="26" fillId="0" borderId="13" xfId="0" applyFont="1" applyBorder="1" applyAlignment="1" applyProtection="1">
      <alignment horizontal="center" vertical="center"/>
      <protection hidden="1"/>
    </xf>
    <xf numFmtId="9" fontId="3" fillId="0" borderId="13" xfId="4" applyFont="1" applyFill="1" applyBorder="1" applyAlignment="1" applyProtection="1">
      <alignment horizontal="center" vertical="center"/>
      <protection hidden="1"/>
    </xf>
    <xf numFmtId="0" fontId="3" fillId="6" borderId="13" xfId="0" applyFont="1" applyFill="1" applyBorder="1" applyAlignment="1" applyProtection="1">
      <alignment horizontal="center" vertical="center" textRotation="90" wrapText="1"/>
      <protection hidden="1"/>
    </xf>
    <xf numFmtId="0" fontId="3" fillId="5" borderId="13" xfId="0" applyFont="1" applyFill="1" applyBorder="1" applyAlignment="1" applyProtection="1">
      <alignment horizontal="center" vertical="center" textRotation="90" wrapText="1"/>
      <protection hidden="1"/>
    </xf>
    <xf numFmtId="0" fontId="3" fillId="8" borderId="31" xfId="0" applyFont="1" applyFill="1" applyBorder="1" applyAlignment="1" applyProtection="1">
      <alignment horizontal="center" vertical="center" textRotation="90" wrapText="1"/>
      <protection hidden="1"/>
    </xf>
    <xf numFmtId="0" fontId="3" fillId="6" borderId="7" xfId="0" applyFont="1" applyFill="1" applyBorder="1" applyAlignment="1" applyProtection="1">
      <alignment horizontal="center" vertical="center" textRotation="90" wrapText="1"/>
      <protection hidden="1"/>
    </xf>
    <xf numFmtId="0" fontId="26" fillId="0" borderId="9" xfId="0" applyFont="1" applyBorder="1" applyAlignment="1" applyProtection="1">
      <alignment horizontal="left" vertical="center" wrapText="1"/>
      <protection hidden="1"/>
    </xf>
    <xf numFmtId="0" fontId="26" fillId="0" borderId="57" xfId="0" applyFont="1" applyBorder="1" applyAlignment="1" applyProtection="1">
      <alignment horizontal="center" vertical="center" wrapText="1"/>
      <protection hidden="1"/>
    </xf>
    <xf numFmtId="0" fontId="3" fillId="0" borderId="9" xfId="0" applyFont="1" applyBorder="1" applyAlignment="1" applyProtection="1">
      <alignment horizontal="center" vertical="center"/>
      <protection hidden="1"/>
    </xf>
    <xf numFmtId="0" fontId="26" fillId="0" borderId="9" xfId="0" applyFont="1" applyBorder="1" applyAlignment="1" applyProtection="1">
      <alignment horizontal="center" vertical="center"/>
      <protection hidden="1"/>
    </xf>
    <xf numFmtId="0" fontId="26" fillId="0" borderId="9" xfId="0" applyFont="1" applyBorder="1" applyAlignment="1" applyProtection="1">
      <alignment horizontal="justify" vertical="center" wrapText="1"/>
      <protection hidden="1"/>
    </xf>
    <xf numFmtId="9" fontId="3" fillId="0" borderId="9" xfId="4" applyFont="1" applyFill="1" applyBorder="1" applyAlignment="1" applyProtection="1">
      <alignment horizontal="center" vertical="center"/>
      <protection hidden="1"/>
    </xf>
    <xf numFmtId="0" fontId="3" fillId="10" borderId="1" xfId="0" applyFont="1" applyFill="1" applyBorder="1" applyAlignment="1" applyProtection="1">
      <alignment horizontal="center" vertical="center" textRotation="90" wrapText="1"/>
      <protection hidden="1"/>
    </xf>
    <xf numFmtId="0" fontId="26" fillId="0" borderId="7" xfId="0" applyFont="1" applyBorder="1" applyAlignment="1" applyProtection="1">
      <alignment horizontal="justify" vertical="center" wrapText="1"/>
      <protection hidden="1"/>
    </xf>
    <xf numFmtId="0" fontId="26" fillId="4" borderId="7" xfId="0" applyFont="1" applyFill="1" applyBorder="1" applyAlignment="1" applyProtection="1">
      <alignment horizontal="center" vertical="center" wrapText="1"/>
      <protection hidden="1"/>
    </xf>
    <xf numFmtId="0" fontId="26" fillId="0" borderId="7" xfId="0" applyFont="1" applyBorder="1" applyAlignment="1" applyProtection="1">
      <alignment horizontal="center" vertical="center" wrapText="1"/>
      <protection hidden="1"/>
    </xf>
    <xf numFmtId="0" fontId="26" fillId="0" borderId="53" xfId="0" applyFont="1" applyBorder="1" applyAlignment="1" applyProtection="1">
      <alignment horizontal="center" vertical="center" wrapText="1"/>
      <protection hidden="1"/>
    </xf>
    <xf numFmtId="0" fontId="26" fillId="0" borderId="31" xfId="0" applyFont="1" applyBorder="1" applyAlignment="1" applyProtection="1">
      <alignment horizontal="left" vertical="center" wrapText="1"/>
      <protection hidden="1"/>
    </xf>
    <xf numFmtId="0" fontId="26" fillId="0" borderId="7" xfId="0" applyFont="1" applyBorder="1" applyAlignment="1" applyProtection="1">
      <alignment horizontal="center" vertical="center"/>
      <protection hidden="1"/>
    </xf>
    <xf numFmtId="0" fontId="26" fillId="0" borderId="8" xfId="0" applyFont="1" applyBorder="1" applyAlignment="1" applyProtection="1">
      <alignment horizontal="center" vertical="center" wrapText="1"/>
      <protection hidden="1"/>
    </xf>
    <xf numFmtId="0" fontId="27" fillId="0" borderId="31" xfId="0" applyFont="1" applyBorder="1" applyAlignment="1" applyProtection="1">
      <alignment horizontal="center" vertical="center" wrapText="1"/>
      <protection hidden="1"/>
    </xf>
    <xf numFmtId="0" fontId="27" fillId="0" borderId="31" xfId="0" applyFont="1" applyBorder="1" applyAlignment="1" applyProtection="1">
      <alignment horizontal="justify" vertical="center" wrapText="1"/>
      <protection hidden="1"/>
    </xf>
    <xf numFmtId="0" fontId="27" fillId="0" borderId="7" xfId="0" applyFont="1" applyBorder="1" applyAlignment="1" applyProtection="1">
      <alignment horizontal="justify" vertical="center" wrapText="1"/>
      <protection hidden="1"/>
    </xf>
    <xf numFmtId="0" fontId="3" fillId="10" borderId="7" xfId="0" applyFont="1" applyFill="1" applyBorder="1" applyAlignment="1" applyProtection="1">
      <alignment horizontal="center" vertical="center" textRotation="90" wrapText="1"/>
      <protection hidden="1"/>
    </xf>
    <xf numFmtId="9" fontId="3" fillId="0" borderId="1" xfId="0" applyNumberFormat="1" applyFont="1" applyBorder="1" applyAlignment="1" applyProtection="1">
      <alignment horizontal="center" vertical="center" textRotation="90" wrapText="1"/>
      <protection hidden="1"/>
    </xf>
    <xf numFmtId="0" fontId="26" fillId="0" borderId="8" xfId="0" applyFont="1" applyBorder="1" applyAlignment="1" applyProtection="1">
      <alignment horizontal="left" vertical="center" wrapText="1"/>
      <protection hidden="1"/>
    </xf>
    <xf numFmtId="0" fontId="27" fillId="0" borderId="8" xfId="0" applyFont="1" applyBorder="1" applyAlignment="1" applyProtection="1">
      <alignment horizontal="center" vertical="center"/>
      <protection hidden="1"/>
    </xf>
    <xf numFmtId="0" fontId="27" fillId="0" borderId="9" xfId="0" applyFont="1" applyBorder="1" applyAlignment="1" applyProtection="1">
      <alignment horizontal="center" vertical="center"/>
      <protection hidden="1"/>
    </xf>
    <xf numFmtId="0" fontId="27" fillId="0" borderId="8" xfId="0" applyFont="1" applyBorder="1" applyAlignment="1" applyProtection="1">
      <alignment horizontal="justify" vertical="center" wrapText="1"/>
      <protection hidden="1"/>
    </xf>
    <xf numFmtId="0" fontId="27" fillId="0" borderId="9" xfId="0" applyFont="1" applyBorder="1" applyAlignment="1" applyProtection="1">
      <alignment horizontal="justify" vertical="center" wrapText="1"/>
      <protection hidden="1"/>
    </xf>
    <xf numFmtId="9" fontId="3" fillId="0" borderId="8" xfId="4" applyFont="1" applyFill="1" applyBorder="1" applyAlignment="1" applyProtection="1">
      <alignment horizontal="center" vertical="center"/>
      <protection hidden="1"/>
    </xf>
    <xf numFmtId="0" fontId="3" fillId="0" borderId="8" xfId="0" applyFont="1" applyBorder="1" applyAlignment="1" applyProtection="1">
      <alignment horizontal="center" vertical="center"/>
      <protection hidden="1"/>
    </xf>
    <xf numFmtId="0" fontId="3" fillId="4" borderId="13" xfId="0" applyFont="1" applyFill="1" applyBorder="1" applyAlignment="1" applyProtection="1">
      <alignment horizontal="center" vertical="center" textRotation="90" wrapText="1"/>
      <protection hidden="1"/>
    </xf>
    <xf numFmtId="0" fontId="3" fillId="10" borderId="13" xfId="0" applyFont="1" applyFill="1" applyBorder="1" applyAlignment="1" applyProtection="1">
      <alignment horizontal="center" vertical="center" textRotation="90" wrapText="1"/>
      <protection hidden="1"/>
    </xf>
    <xf numFmtId="0" fontId="26" fillId="4" borderId="31" xfId="0" applyFont="1" applyFill="1" applyBorder="1" applyAlignment="1" applyProtection="1">
      <alignment horizontal="center" vertical="center" textRotation="90" wrapText="1"/>
      <protection hidden="1"/>
    </xf>
    <xf numFmtId="0" fontId="26" fillId="4" borderId="1" xfId="0" applyFont="1" applyFill="1" applyBorder="1" applyAlignment="1" applyProtection="1">
      <alignment horizontal="center" vertical="center" textRotation="90" wrapText="1"/>
      <protection hidden="1"/>
    </xf>
    <xf numFmtId="9" fontId="3" fillId="0" borderId="31" xfId="0" applyNumberFormat="1"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26" fillId="6" borderId="31" xfId="0" applyFont="1" applyFill="1" applyBorder="1" applyAlignment="1" applyProtection="1">
      <alignment horizontal="center" vertical="center" textRotation="90" wrapText="1"/>
      <protection hidden="1"/>
    </xf>
    <xf numFmtId="0" fontId="26" fillId="6" borderId="1" xfId="0" applyFont="1" applyFill="1" applyBorder="1" applyAlignment="1" applyProtection="1">
      <alignment horizontal="center" vertical="center" textRotation="90" wrapText="1"/>
      <protection hidden="1"/>
    </xf>
    <xf numFmtId="0" fontId="27" fillId="0" borderId="13" xfId="0" applyFont="1" applyBorder="1" applyAlignment="1" applyProtection="1">
      <alignment horizontal="justify" vertical="center" wrapText="1"/>
      <protection hidden="1"/>
    </xf>
    <xf numFmtId="0" fontId="27" fillId="0" borderId="13" xfId="0" applyFont="1" applyBorder="1" applyAlignment="1" applyProtection="1">
      <alignment horizontal="center" vertical="center"/>
      <protection hidden="1"/>
    </xf>
    <xf numFmtId="0" fontId="0" fillId="0" borderId="0" xfId="0" applyAlignment="1">
      <alignment horizontal="center"/>
    </xf>
    <xf numFmtId="0" fontId="0" fillId="0" borderId="1" xfId="0" applyBorder="1" applyAlignment="1">
      <alignment horizontal="center" textRotation="90" wrapText="1"/>
    </xf>
    <xf numFmtId="0" fontId="0" fillId="0" borderId="1" xfId="0" applyBorder="1" applyAlignment="1">
      <alignment horizontal="center"/>
    </xf>
    <xf numFmtId="0" fontId="0" fillId="0" borderId="0" xfId="0" applyAlignment="1">
      <alignment horizontal="center" vertical="center" textRotation="90" wrapText="1"/>
    </xf>
    <xf numFmtId="0" fontId="23" fillId="10" borderId="51" xfId="0" applyFont="1" applyFill="1" applyBorder="1" applyAlignment="1">
      <alignment vertical="center" wrapText="1"/>
    </xf>
    <xf numFmtId="0" fontId="23" fillId="10" borderId="48" xfId="0" applyFont="1" applyFill="1" applyBorder="1" applyAlignment="1">
      <alignment vertical="center" wrapText="1"/>
    </xf>
    <xf numFmtId="0" fontId="22" fillId="0" borderId="51" xfId="0" applyFont="1" applyBorder="1" applyAlignment="1">
      <alignment vertical="center" wrapText="1"/>
    </xf>
    <xf numFmtId="0" fontId="22" fillId="0" borderId="48" xfId="0" applyFont="1" applyBorder="1" applyAlignment="1">
      <alignment vertical="center" wrapText="1"/>
    </xf>
    <xf numFmtId="0" fontId="1" fillId="23" borderId="1" xfId="0" applyFont="1" applyFill="1" applyBorder="1" applyAlignment="1">
      <alignment horizontal="center" wrapText="1"/>
    </xf>
    <xf numFmtId="0" fontId="0" fillId="6" borderId="59" xfId="0" applyFill="1" applyBorder="1" applyAlignment="1">
      <alignment horizontal="center"/>
    </xf>
    <xf numFmtId="0" fontId="0" fillId="6" borderId="60" xfId="0" applyFill="1" applyBorder="1" applyAlignment="1">
      <alignment horizontal="center"/>
    </xf>
    <xf numFmtId="0" fontId="0" fillId="6" borderId="61" xfId="0" applyFill="1" applyBorder="1" applyAlignment="1">
      <alignment horizontal="center"/>
    </xf>
    <xf numFmtId="0" fontId="0" fillId="6" borderId="54" xfId="0" applyFill="1" applyBorder="1" applyAlignment="1">
      <alignment horizontal="center"/>
    </xf>
    <xf numFmtId="0" fontId="0" fillId="6" borderId="62" xfId="0" applyFill="1" applyBorder="1" applyAlignment="1">
      <alignment horizontal="center"/>
    </xf>
    <xf numFmtId="0" fontId="0" fillId="6" borderId="63" xfId="0" applyFill="1" applyBorder="1" applyAlignment="1">
      <alignment horizontal="center"/>
    </xf>
    <xf numFmtId="0" fontId="22" fillId="0" borderId="51" xfId="0" applyFont="1" applyBorder="1" applyAlignment="1">
      <alignment horizontal="justify" vertical="center" wrapText="1"/>
    </xf>
    <xf numFmtId="0" fontId="22" fillId="0" borderId="49" xfId="0" applyFont="1" applyBorder="1" applyAlignment="1">
      <alignment horizontal="justify" vertical="center" wrapText="1"/>
    </xf>
    <xf numFmtId="0" fontId="22" fillId="0" borderId="48" xfId="0" applyFont="1" applyBorder="1" applyAlignment="1">
      <alignment horizontal="justify" vertical="center" wrapText="1"/>
    </xf>
    <xf numFmtId="0" fontId="23" fillId="4" borderId="51" xfId="0" applyFont="1" applyFill="1" applyBorder="1" applyAlignment="1">
      <alignment horizontal="center" vertical="center" wrapText="1"/>
    </xf>
    <xf numFmtId="0" fontId="23" fillId="4" borderId="48" xfId="0" applyFont="1" applyFill="1" applyBorder="1" applyAlignment="1">
      <alignment horizontal="center" vertical="center" wrapText="1"/>
    </xf>
    <xf numFmtId="0" fontId="28" fillId="25" borderId="0" xfId="0" applyFont="1" applyFill="1" applyAlignment="1">
      <alignment horizontal="center"/>
    </xf>
    <xf numFmtId="0" fontId="1" fillId="7" borderId="7"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xf>
    <xf numFmtId="0" fontId="1" fillId="0" borderId="27" xfId="0" applyFont="1" applyBorder="1" applyAlignment="1">
      <alignment horizontal="center" vertical="center"/>
    </xf>
    <xf numFmtId="0" fontId="1" fillId="0" borderId="29" xfId="0" applyFont="1" applyBorder="1" applyAlignment="1">
      <alignment horizontal="center" vertical="center"/>
    </xf>
    <xf numFmtId="165" fontId="1" fillId="0" borderId="1" xfId="0" applyNumberFormat="1" applyFont="1" applyBorder="1" applyAlignment="1">
      <alignment horizontal="center" vertical="center"/>
    </xf>
    <xf numFmtId="0" fontId="1" fillId="7" borderId="7" xfId="0" applyFont="1" applyFill="1" applyBorder="1" applyAlignment="1">
      <alignment horizontal="center" vertical="center"/>
    </xf>
    <xf numFmtId="0" fontId="1" fillId="7" borderId="9" xfId="0" applyFont="1" applyFill="1" applyBorder="1" applyAlignment="1">
      <alignment horizontal="center" vertical="center"/>
    </xf>
    <xf numFmtId="0" fontId="3" fillId="3" borderId="24" xfId="0" applyFont="1" applyFill="1" applyBorder="1" applyAlignment="1" applyProtection="1">
      <alignment horizontal="center" vertical="center" wrapText="1"/>
      <protection locked="0"/>
    </xf>
    <xf numFmtId="0" fontId="3" fillId="3" borderId="26" xfId="0" applyFont="1" applyFill="1" applyBorder="1" applyAlignment="1" applyProtection="1">
      <alignment horizontal="center" vertical="center" wrapText="1"/>
      <protection locked="0"/>
    </xf>
    <xf numFmtId="0" fontId="1" fillId="3" borderId="12" xfId="0" applyFont="1" applyFill="1" applyBorder="1" applyAlignment="1" applyProtection="1">
      <alignment horizontal="left" vertical="center" wrapText="1"/>
      <protection hidden="1"/>
    </xf>
    <xf numFmtId="0" fontId="1" fillId="3" borderId="13" xfId="0" applyFont="1" applyFill="1" applyBorder="1" applyAlignment="1" applyProtection="1">
      <alignment horizontal="left" vertical="center" wrapText="1"/>
      <protection hidden="1"/>
    </xf>
    <xf numFmtId="0" fontId="3" fillId="2" borderId="1" xfId="0" applyFont="1" applyFill="1" applyBorder="1" applyAlignment="1" applyProtection="1">
      <alignment horizontal="left" vertical="center" wrapText="1" indent="1"/>
      <protection hidden="1"/>
    </xf>
    <xf numFmtId="0" fontId="3" fillId="3" borderId="10" xfId="0" applyFont="1" applyFill="1" applyBorder="1" applyAlignment="1" applyProtection="1">
      <alignment horizontal="left" vertical="center" wrapText="1" indent="1"/>
      <protection hidden="1"/>
    </xf>
    <xf numFmtId="0" fontId="3" fillId="3" borderId="1" xfId="0" applyFont="1" applyFill="1" applyBorder="1" applyAlignment="1" applyProtection="1">
      <alignment horizontal="left" vertical="center" wrapText="1" indent="1"/>
      <protection hidden="1"/>
    </xf>
    <xf numFmtId="0" fontId="2" fillId="3" borderId="1" xfId="0" applyFont="1" applyFill="1" applyBorder="1" applyAlignment="1" applyProtection="1">
      <alignment horizontal="left" vertical="center" wrapText="1" indent="1"/>
      <protection locked="0"/>
    </xf>
    <xf numFmtId="0" fontId="2" fillId="3" borderId="11" xfId="0" applyFont="1" applyFill="1" applyBorder="1" applyAlignment="1" applyProtection="1">
      <alignment horizontal="left" vertical="center" wrapText="1" indent="1"/>
      <protection locked="0"/>
    </xf>
    <xf numFmtId="0" fontId="3" fillId="2" borderId="7" xfId="0" applyFont="1" applyFill="1" applyBorder="1" applyAlignment="1" applyProtection="1">
      <alignment horizontal="left" vertical="center" wrapText="1" indent="1"/>
      <protection locked="0"/>
    </xf>
    <xf numFmtId="0" fontId="3" fillId="2" borderId="8" xfId="0" applyFont="1" applyFill="1" applyBorder="1" applyAlignment="1" applyProtection="1">
      <alignment horizontal="left" vertical="center" wrapText="1" indent="1"/>
      <protection locked="0"/>
    </xf>
    <xf numFmtId="0" fontId="3" fillId="2" borderId="9" xfId="0" applyFont="1" applyFill="1" applyBorder="1" applyAlignment="1" applyProtection="1">
      <alignment horizontal="left" vertical="center" wrapText="1" indent="1"/>
      <protection locked="0"/>
    </xf>
    <xf numFmtId="0" fontId="1" fillId="3" borderId="10" xfId="0" applyFont="1" applyFill="1" applyBorder="1" applyAlignment="1" applyProtection="1">
      <alignment vertical="center" wrapText="1"/>
      <protection hidden="1"/>
    </xf>
    <xf numFmtId="0" fontId="1" fillId="3" borderId="1" xfId="0" applyFont="1" applyFill="1" applyBorder="1" applyAlignment="1" applyProtection="1">
      <alignment vertical="center" wrapText="1"/>
      <protection hidden="1"/>
    </xf>
    <xf numFmtId="0" fontId="3" fillId="3" borderId="7" xfId="0" applyFont="1" applyFill="1" applyBorder="1" applyAlignment="1" applyProtection="1">
      <alignment horizontal="center" vertical="center" wrapText="1"/>
      <protection locked="0"/>
    </xf>
    <xf numFmtId="0" fontId="3" fillId="3" borderId="25" xfId="0" applyFont="1" applyFill="1" applyBorder="1" applyAlignment="1" applyProtection="1">
      <alignment horizontal="center" vertical="center" wrapText="1"/>
      <protection locked="0"/>
    </xf>
    <xf numFmtId="0" fontId="0" fillId="0" borderId="20" xfId="0" applyBorder="1" applyAlignment="1" applyProtection="1">
      <alignment horizontal="center"/>
      <protection locked="0"/>
    </xf>
    <xf numFmtId="0" fontId="0" fillId="0" borderId="21" xfId="0" applyBorder="1" applyAlignment="1" applyProtection="1">
      <alignment horizontal="center"/>
      <protection locked="0"/>
    </xf>
    <xf numFmtId="0" fontId="0" fillId="0" borderId="22" xfId="0" applyBorder="1" applyAlignment="1" applyProtection="1">
      <alignment horizontal="center"/>
      <protection locked="0"/>
    </xf>
    <xf numFmtId="0" fontId="0" fillId="0" borderId="4" xfId="0" applyBorder="1" applyAlignment="1" applyProtection="1">
      <alignment horizontal="center"/>
      <protection locked="0"/>
    </xf>
    <xf numFmtId="0" fontId="0" fillId="0" borderId="23" xfId="0" applyBorder="1" applyAlignment="1" applyProtection="1">
      <alignment horizontal="center"/>
      <protection locked="0"/>
    </xf>
    <xf numFmtId="0" fontId="0" fillId="0" borderId="6" xfId="0" applyBorder="1" applyAlignment="1" applyProtection="1">
      <alignment horizontal="center"/>
      <protection locked="0"/>
    </xf>
    <xf numFmtId="0" fontId="1" fillId="0" borderId="15" xfId="0" applyFont="1" applyBorder="1" applyAlignment="1" applyProtection="1">
      <alignment horizontal="center" vertical="center"/>
      <protection locked="0"/>
    </xf>
    <xf numFmtId="0" fontId="1" fillId="0" borderId="16" xfId="0" applyFont="1" applyBorder="1" applyAlignment="1" applyProtection="1">
      <alignment horizontal="center" vertical="center"/>
      <protection locked="0"/>
    </xf>
    <xf numFmtId="0" fontId="1" fillId="0" borderId="17"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0" xfId="0" applyFont="1" applyAlignment="1" applyProtection="1">
      <alignment horizontal="center" vertical="center"/>
      <protection locked="0"/>
    </xf>
    <xf numFmtId="0" fontId="1" fillId="0" borderId="18"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1" fillId="0" borderId="14" xfId="0"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2" fillId="2" borderId="10"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left" vertical="center" wrapText="1" indent="1"/>
      <protection locked="0"/>
    </xf>
    <xf numFmtId="0" fontId="2" fillId="2" borderId="1" xfId="0" applyFont="1" applyFill="1" applyBorder="1" applyAlignment="1" applyProtection="1">
      <alignment horizontal="center" vertical="center" wrapText="1"/>
      <protection locked="0"/>
    </xf>
    <xf numFmtId="0" fontId="2" fillId="2" borderId="11" xfId="0" applyFont="1" applyFill="1" applyBorder="1" applyAlignment="1" applyProtection="1">
      <alignment horizontal="center" vertical="center" wrapText="1"/>
      <protection locked="0"/>
    </xf>
    <xf numFmtId="0" fontId="25" fillId="5" borderId="1" xfId="0" applyFont="1" applyFill="1" applyBorder="1" applyAlignment="1" applyProtection="1">
      <alignment horizontal="center" vertical="center" wrapText="1"/>
      <protection hidden="1"/>
    </xf>
    <xf numFmtId="0" fontId="25" fillId="5" borderId="1" xfId="0" applyFont="1" applyFill="1" applyBorder="1" applyAlignment="1" applyProtection="1">
      <alignment vertical="center" wrapText="1"/>
      <protection hidden="1"/>
    </xf>
    <xf numFmtId="0" fontId="25" fillId="5" borderId="1" xfId="0" applyFont="1" applyFill="1" applyBorder="1" applyAlignment="1" applyProtection="1">
      <alignment horizontal="center" vertical="center" textRotation="255" wrapText="1"/>
      <protection hidden="1"/>
    </xf>
    <xf numFmtId="0" fontId="26" fillId="5" borderId="1" xfId="0" applyFont="1" applyFill="1" applyBorder="1" applyAlignment="1" applyProtection="1">
      <alignment vertical="center"/>
      <protection hidden="1"/>
    </xf>
    <xf numFmtId="9" fontId="26" fillId="0" borderId="7" xfId="0" applyNumberFormat="1" applyFont="1" applyBorder="1" applyAlignment="1" applyProtection="1">
      <alignment horizontal="center" vertical="center" wrapText="1"/>
      <protection hidden="1"/>
    </xf>
  </cellXfs>
  <cellStyles count="6">
    <cellStyle name="Millares" xfId="5" builtinId="3"/>
    <cellStyle name="Moneda 2" xfId="3" xr:uid="{00000000-0005-0000-0000-000001000000}"/>
    <cellStyle name="Normal" xfId="0" builtinId="0"/>
    <cellStyle name="Normal 2" xfId="1" xr:uid="{00000000-0005-0000-0000-000003000000}"/>
    <cellStyle name="Porcentaje" xfId="4" builtinId="5"/>
    <cellStyle name="Porcentual 2" xfId="2" xr:uid="{00000000-0005-0000-0000-000005000000}"/>
  </cellStyles>
  <dxfs count="237">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theme="5"/>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theme="5"/>
        </patternFill>
      </fill>
    </dxf>
    <dxf>
      <fill>
        <patternFill>
          <bgColor rgb="FFFFFF00"/>
        </patternFill>
      </fill>
    </dxf>
    <dxf>
      <fill>
        <patternFill>
          <bgColor rgb="FF92D050"/>
        </patternFill>
      </fill>
    </dxf>
    <dxf>
      <fill>
        <patternFill>
          <bgColor rgb="FF00B050"/>
        </patternFill>
      </fill>
    </dxf>
    <dxf>
      <fill>
        <patternFill>
          <bgColor theme="5"/>
        </patternFill>
      </fill>
    </dxf>
    <dxf>
      <fill>
        <patternFill>
          <bgColor rgb="FFFF0000"/>
        </patternFill>
      </fill>
    </dxf>
    <dxf>
      <fill>
        <patternFill>
          <bgColor theme="5"/>
        </patternFill>
      </fill>
    </dxf>
    <dxf>
      <fill>
        <patternFill>
          <bgColor rgb="FF00B05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92D050"/>
        </patternFill>
      </fill>
    </dxf>
    <dxf>
      <fill>
        <patternFill>
          <bgColor rgb="FFFF0000"/>
        </patternFill>
      </fill>
    </dxf>
    <dxf>
      <fill>
        <patternFill>
          <bgColor rgb="FFFFFF00"/>
        </patternFill>
      </fill>
    </dxf>
    <dxf>
      <fill>
        <patternFill>
          <bgColor theme="5"/>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theme="5"/>
        </patternFill>
      </fill>
    </dxf>
    <dxf>
      <fill>
        <patternFill>
          <bgColor rgb="FF00B050"/>
        </patternFill>
      </fill>
    </dxf>
    <dxf>
      <fill>
        <patternFill>
          <bgColor rgb="FF92D050"/>
        </patternFill>
      </fill>
    </dxf>
    <dxf>
      <fill>
        <patternFill>
          <bgColor rgb="FFFF0000"/>
        </patternFill>
      </fill>
    </dxf>
    <dxf>
      <fill>
        <patternFill>
          <bgColor theme="5"/>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00B05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rgb="FF00B050"/>
        </patternFill>
      </fill>
    </dxf>
    <dxf>
      <fill>
        <patternFill>
          <bgColor rgb="FFFFFF00"/>
        </patternFill>
      </fill>
    </dxf>
    <dxf>
      <fill>
        <patternFill>
          <bgColor rgb="FFFF0000"/>
        </patternFill>
      </fill>
    </dxf>
    <dxf>
      <fill>
        <patternFill>
          <bgColor theme="5"/>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92D050"/>
        </patternFill>
      </fill>
    </dxf>
    <dxf>
      <fill>
        <patternFill>
          <bgColor rgb="FF92D050"/>
        </patternFill>
      </fill>
    </dxf>
    <dxf>
      <fill>
        <patternFill>
          <bgColor rgb="FFFF0000"/>
        </patternFill>
      </fill>
    </dxf>
    <dxf>
      <fill>
        <patternFill>
          <bgColor theme="5"/>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rgb="FF92D050"/>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FF00"/>
        </patternFill>
      </fill>
    </dxf>
    <dxf>
      <fill>
        <patternFill>
          <bgColor rgb="FF92D050"/>
        </patternFill>
      </fill>
    </dxf>
    <dxf>
      <fill>
        <patternFill>
          <bgColor theme="5"/>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rgb="FF92D050"/>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theme="5"/>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theme="5"/>
        </patternFill>
      </fill>
    </dxf>
    <dxf>
      <fill>
        <patternFill>
          <bgColor rgb="FF92D05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theme="5"/>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theme="5"/>
        </patternFill>
      </fill>
    </dxf>
    <dxf>
      <fill>
        <patternFill>
          <bgColor rgb="FF92D05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patternType="solid">
          <fgColor rgb="FFFFFF00"/>
          <bgColor rgb="FF000000"/>
        </patternFill>
      </fill>
    </dxf>
  </dxfs>
  <tableStyles count="0" defaultTableStyle="TableStyleMedium2" defaultPivotStyle="PivotStyleLight16"/>
  <colors>
    <mruColors>
      <color rgb="FFF622C9"/>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5.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pivotCacheDefinition" Target="pivotCache/pivotCacheDefinition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pivotCacheDefinition" Target="pivotCache/pivotCacheDefinition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theme" Target="theme/theme1.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Hoja3!$B$1</c:f>
              <c:strCache>
                <c:ptCount val="1"/>
                <c:pt idx="0">
                  <c:v>No.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Hoja3!$A$2:$A$11</c:f>
              <c:strCache>
                <c:ptCount val="10"/>
                <c:pt idx="0">
                  <c:v>GESTIÓN DE PLANEACIÓN PRESUPUESTAL</c:v>
                </c:pt>
                <c:pt idx="1">
                  <c:v>GESTION TÉCNICA DE EMPRENDIMIENTO Y DINAMIZACIÓN EMPRESARIAL 
GESTIÓN TÉCNICA DEL EMPLEO</c:v>
                </c:pt>
                <c:pt idx="2">
                  <c:v>GESTIÓN DE CALIDAD Y MEJORA CONTINUA</c:v>
                </c:pt>
                <c:pt idx="3">
                  <c:v>GESTIÓN DE RECURSOS FÍSICOS</c:v>
                </c:pt>
                <c:pt idx="4">
                  <c:v>GESTIÓN FINANCIERA</c:v>
                </c:pt>
                <c:pt idx="5">
                  <c:v>GESTION DE PLANEACIÓN ESTRATÉGICA.</c:v>
                </c:pt>
                <c:pt idx="6">
                  <c:v>GESTIÓN JURÍDICA</c:v>
                </c:pt>
                <c:pt idx="7">
                  <c:v>GESTIÓN INFORMATICA</c:v>
                </c:pt>
                <c:pt idx="8">
                  <c:v>GESTIÓN DE CONTROL INTERNO</c:v>
                </c:pt>
                <c:pt idx="9">
                  <c:v>GESTIÓN DE TALENTO HUMANO Y  SST</c:v>
                </c:pt>
              </c:strCache>
            </c:strRef>
          </c:cat>
          <c:val>
            <c:numRef>
              <c:f>Hoja3!$B$2:$B$11</c:f>
              <c:numCache>
                <c:formatCode>General</c:formatCode>
                <c:ptCount val="10"/>
                <c:pt idx="0">
                  <c:v>1</c:v>
                </c:pt>
                <c:pt idx="1">
                  <c:v>1</c:v>
                </c:pt>
                <c:pt idx="2">
                  <c:v>3</c:v>
                </c:pt>
                <c:pt idx="3">
                  <c:v>3</c:v>
                </c:pt>
                <c:pt idx="4">
                  <c:v>3</c:v>
                </c:pt>
                <c:pt idx="5">
                  <c:v>4</c:v>
                </c:pt>
                <c:pt idx="6">
                  <c:v>4</c:v>
                </c:pt>
                <c:pt idx="7">
                  <c:v>5</c:v>
                </c:pt>
                <c:pt idx="8">
                  <c:v>6</c:v>
                </c:pt>
                <c:pt idx="9">
                  <c:v>8</c:v>
                </c:pt>
              </c:numCache>
            </c:numRef>
          </c:val>
          <c:extLst>
            <c:ext xmlns:c16="http://schemas.microsoft.com/office/drawing/2014/chart" uri="{C3380CC4-5D6E-409C-BE32-E72D297353CC}">
              <c16:uniqueId val="{00000000-C4C0-4698-8134-FB428C86117F}"/>
            </c:ext>
          </c:extLst>
        </c:ser>
        <c:dLbls>
          <c:showLegendKey val="0"/>
          <c:showVal val="0"/>
          <c:showCatName val="0"/>
          <c:showSerName val="0"/>
          <c:showPercent val="0"/>
          <c:showBubbleSize val="0"/>
        </c:dLbls>
        <c:gapWidth val="182"/>
        <c:axId val="95737344"/>
        <c:axId val="95738880"/>
      </c:barChart>
      <c:catAx>
        <c:axId val="9573734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5738880"/>
        <c:crosses val="autoZero"/>
        <c:auto val="1"/>
        <c:lblAlgn val="ctr"/>
        <c:lblOffset val="100"/>
        <c:noMultiLvlLbl val="0"/>
      </c:catAx>
      <c:valAx>
        <c:axId val="9573888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573734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tx>
            <c:strRef>
              <c:f>Hoja2!$B$21</c:f>
              <c:strCache>
                <c:ptCount val="1"/>
                <c:pt idx="0">
                  <c:v>N. de riesgos</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Hoja2!$A$22:$A$32</c:f>
              <c:strCache>
                <c:ptCount val="11"/>
                <c:pt idx="0">
                  <c:v>GESTIÓN DOCUMENTAL</c:v>
                </c:pt>
                <c:pt idx="1">
                  <c:v>GESTION TÉCNICA DE EMPRENDIMIENTO Y DINAMIZACIÓN EMPRESARIAL 
GESTIÓN TÉCNICA DEL EMPLEO</c:v>
                </c:pt>
                <c:pt idx="2">
                  <c:v>GESTIÓN DE PLANEACIÓN PRESUPUESTAL</c:v>
                </c:pt>
                <c:pt idx="3">
                  <c:v>GESTIÓN INFORMATICA</c:v>
                </c:pt>
                <c:pt idx="4">
                  <c:v>GESTIÓN DE RECURSOS FÍSICOS</c:v>
                </c:pt>
                <c:pt idx="5">
                  <c:v>GESTIÓN DE CALIDAD Y MEJORA CONTINUA</c:v>
                </c:pt>
                <c:pt idx="6">
                  <c:v>GESTIÓN DE CONTROL INTERNO</c:v>
                </c:pt>
                <c:pt idx="7">
                  <c:v>GESTION DE PLANEACIÓN ESTRATÉGICA.</c:v>
                </c:pt>
                <c:pt idx="8">
                  <c:v>GESTIÓN FINANCIERA</c:v>
                </c:pt>
                <c:pt idx="9">
                  <c:v>GESTIÓN JURÍDICA</c:v>
                </c:pt>
                <c:pt idx="10">
                  <c:v>GESTIÓN DE TALENTO HUMANO Y  SST</c:v>
                </c:pt>
              </c:strCache>
            </c:strRef>
          </c:cat>
          <c:val>
            <c:numRef>
              <c:f>Hoja2!$B$22:$B$32</c:f>
              <c:numCache>
                <c:formatCode>General</c:formatCode>
                <c:ptCount val="11"/>
                <c:pt idx="0">
                  <c:v>1</c:v>
                </c:pt>
                <c:pt idx="1">
                  <c:v>1</c:v>
                </c:pt>
                <c:pt idx="2">
                  <c:v>1</c:v>
                </c:pt>
                <c:pt idx="3">
                  <c:v>2</c:v>
                </c:pt>
                <c:pt idx="4">
                  <c:v>2</c:v>
                </c:pt>
                <c:pt idx="5">
                  <c:v>3</c:v>
                </c:pt>
                <c:pt idx="6">
                  <c:v>3</c:v>
                </c:pt>
                <c:pt idx="7">
                  <c:v>3</c:v>
                </c:pt>
                <c:pt idx="8">
                  <c:v>4</c:v>
                </c:pt>
                <c:pt idx="9">
                  <c:v>5</c:v>
                </c:pt>
                <c:pt idx="10">
                  <c:v>7</c:v>
                </c:pt>
              </c:numCache>
            </c:numRef>
          </c:val>
          <c:extLst>
            <c:ext xmlns:c16="http://schemas.microsoft.com/office/drawing/2014/chart" uri="{C3380CC4-5D6E-409C-BE32-E72D297353CC}">
              <c16:uniqueId val="{00000000-6A3E-4284-BAA9-F9C1932BCBCC}"/>
            </c:ext>
          </c:extLst>
        </c:ser>
        <c:dLbls>
          <c:showLegendKey val="0"/>
          <c:showVal val="0"/>
          <c:showCatName val="0"/>
          <c:showSerName val="0"/>
          <c:showPercent val="0"/>
          <c:showBubbleSize val="0"/>
        </c:dLbls>
        <c:gapWidth val="150"/>
        <c:shape val="box"/>
        <c:axId val="103484416"/>
        <c:axId val="103518976"/>
        <c:axId val="0"/>
      </c:bar3DChart>
      <c:catAx>
        <c:axId val="10348441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518976"/>
        <c:crosses val="autoZero"/>
        <c:auto val="1"/>
        <c:lblAlgn val="ctr"/>
        <c:lblOffset val="100"/>
        <c:noMultiLvlLbl val="0"/>
      </c:catAx>
      <c:valAx>
        <c:axId val="1035189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4844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8.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2</xdr:col>
      <xdr:colOff>333375</xdr:colOff>
      <xdr:row>1</xdr:row>
      <xdr:rowOff>100012</xdr:rowOff>
    </xdr:from>
    <xdr:to>
      <xdr:col>8</xdr:col>
      <xdr:colOff>333375</xdr:colOff>
      <xdr:row>15</xdr:row>
      <xdr:rowOff>176212</xdr:rowOff>
    </xdr:to>
    <xdr:graphicFrame macro="">
      <xdr:nvGraphicFramePr>
        <xdr:cNvPr id="2" name="Gráfico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1188636</xdr:colOff>
      <xdr:row>0</xdr:row>
      <xdr:rowOff>147373</xdr:rowOff>
    </xdr:from>
    <xdr:to>
      <xdr:col>1</xdr:col>
      <xdr:colOff>432356</xdr:colOff>
      <xdr:row>4</xdr:row>
      <xdr:rowOff>36635</xdr:rowOff>
    </xdr:to>
    <xdr:pic>
      <xdr:nvPicPr>
        <xdr:cNvPr id="2" name="1 Imagen" descr="F:\IMEBU_logo.png">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8636" y="147373"/>
          <a:ext cx="843920" cy="6512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200-000003000000}"/>
            </a:ext>
          </a:extLst>
        </xdr:cNvPr>
        <xdr:cNvSpPr txBox="1"/>
      </xdr:nvSpPr>
      <xdr:spPr>
        <a:xfrm>
          <a:off x="1599142" y="22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1188636</xdr:colOff>
      <xdr:row>0</xdr:row>
      <xdr:rowOff>147373</xdr:rowOff>
    </xdr:from>
    <xdr:to>
      <xdr:col>1</xdr:col>
      <xdr:colOff>432356</xdr:colOff>
      <xdr:row>4</xdr:row>
      <xdr:rowOff>36635</xdr:rowOff>
    </xdr:to>
    <xdr:pic>
      <xdr:nvPicPr>
        <xdr:cNvPr id="2" name="1 Imagen" descr="F:\IMEBU_logo.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8636" y="147373"/>
          <a:ext cx="843920" cy="6512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300-000003000000}"/>
            </a:ext>
          </a:extLst>
        </xdr:cNvPr>
        <xdr:cNvSpPr txBox="1"/>
      </xdr:nvSpPr>
      <xdr:spPr>
        <a:xfrm>
          <a:off x="1599142" y="22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400-000002000000}"/>
            </a:ext>
          </a:extLst>
        </xdr:cNvPr>
        <xdr:cNvSpPr txBox="1"/>
      </xdr:nvSpPr>
      <xdr:spPr>
        <a:xfrm>
          <a:off x="1599142" y="412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twoCellAnchor editAs="oneCell">
    <xdr:from>
      <xdr:col>0</xdr:col>
      <xdr:colOff>1144222</xdr:colOff>
      <xdr:row>0</xdr:row>
      <xdr:rowOff>249115</xdr:rowOff>
    </xdr:from>
    <xdr:to>
      <xdr:col>1</xdr:col>
      <xdr:colOff>863356</xdr:colOff>
      <xdr:row>2</xdr:row>
      <xdr:rowOff>141830</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tretch>
          <a:fillRect/>
        </a:stretch>
      </xdr:blipFill>
      <xdr:spPr>
        <a:xfrm>
          <a:off x="1144222" y="249115"/>
          <a:ext cx="1319334" cy="65471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0</xdr:col>
      <xdr:colOff>1608667</xdr:colOff>
      <xdr:row>1</xdr:row>
      <xdr:rowOff>31750</xdr:rowOff>
    </xdr:from>
    <xdr:ext cx="184731" cy="264560"/>
    <xdr:sp macro="" textlink="">
      <xdr:nvSpPr>
        <xdr:cNvPr id="6" name="3 CuadroTexto">
          <a:extLst>
            <a:ext uri="{FF2B5EF4-FFF2-40B4-BE49-F238E27FC236}">
              <a16:creationId xmlns:a16="http://schemas.microsoft.com/office/drawing/2014/main" id="{00000000-0008-0000-0600-000006000000}"/>
            </a:ext>
          </a:extLst>
        </xdr:cNvPr>
        <xdr:cNvSpPr txBox="1"/>
      </xdr:nvSpPr>
      <xdr:spPr>
        <a:xfrm>
          <a:off x="1408642" y="346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twoCellAnchor editAs="oneCell">
    <xdr:from>
      <xdr:col>0</xdr:col>
      <xdr:colOff>1144222</xdr:colOff>
      <xdr:row>0</xdr:row>
      <xdr:rowOff>249115</xdr:rowOff>
    </xdr:from>
    <xdr:to>
      <xdr:col>1</xdr:col>
      <xdr:colOff>863356</xdr:colOff>
      <xdr:row>2</xdr:row>
      <xdr:rowOff>141830</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a:fillRect/>
        </a:stretch>
      </xdr:blipFill>
      <xdr:spPr>
        <a:xfrm>
          <a:off x="1144222" y="249115"/>
          <a:ext cx="1318846" cy="6498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1628775</xdr:colOff>
      <xdr:row>29</xdr:row>
      <xdr:rowOff>71437</xdr:rowOff>
    </xdr:from>
    <xdr:to>
      <xdr:col>0</xdr:col>
      <xdr:colOff>6200775</xdr:colOff>
      <xdr:row>43</xdr:row>
      <xdr:rowOff>147637</xdr:rowOff>
    </xdr:to>
    <xdr:graphicFrame macro="">
      <xdr:nvGraphicFramePr>
        <xdr:cNvPr id="2" name="Gráfico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oneCellAnchor>
    <xdr:from>
      <xdr:col>0</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900-000002000000}"/>
            </a:ext>
          </a:extLst>
        </xdr:cNvPr>
        <xdr:cNvSpPr txBox="1"/>
      </xdr:nvSpPr>
      <xdr:spPr>
        <a:xfrm>
          <a:off x="1599142" y="23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twoCellAnchor editAs="oneCell">
    <xdr:from>
      <xdr:col>0</xdr:col>
      <xdr:colOff>1381126</xdr:colOff>
      <xdr:row>0</xdr:row>
      <xdr:rowOff>0</xdr:rowOff>
    </xdr:from>
    <xdr:to>
      <xdr:col>1</xdr:col>
      <xdr:colOff>939801</xdr:colOff>
      <xdr:row>3</xdr:row>
      <xdr:rowOff>63940</xdr:rowOff>
    </xdr:to>
    <xdr:pic>
      <xdr:nvPicPr>
        <xdr:cNvPr id="3" name="Imagen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1381126" y="0"/>
          <a:ext cx="1778000" cy="77831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488908</xdr:colOff>
      <xdr:row>12</xdr:row>
      <xdr:rowOff>177800</xdr:rowOff>
    </xdr:from>
    <xdr:to>
      <xdr:col>15</xdr:col>
      <xdr:colOff>525780</xdr:colOff>
      <xdr:row>25</xdr:row>
      <xdr:rowOff>3811</xdr:rowOff>
    </xdr:to>
    <xdr:pic>
      <xdr:nvPicPr>
        <xdr:cNvPr id="2" name="Imagen 1">
          <a:extLst>
            <a:ext uri="{FF2B5EF4-FFF2-40B4-BE49-F238E27FC236}">
              <a16:creationId xmlns:a16="http://schemas.microsoft.com/office/drawing/2014/main" id="{ABF4C0C9-61F9-D3F8-63DE-C44E51E7F765}"/>
            </a:ext>
          </a:extLst>
        </xdr:cNvPr>
        <xdr:cNvPicPr>
          <a:picLocks noChangeAspect="1"/>
        </xdr:cNvPicPr>
      </xdr:nvPicPr>
      <xdr:blipFill>
        <a:blip xmlns:r="http://schemas.openxmlformats.org/officeDocument/2006/relationships" r:embed="rId1"/>
        <a:stretch>
          <a:fillRect/>
        </a:stretch>
      </xdr:blipFill>
      <xdr:spPr>
        <a:xfrm>
          <a:off x="8223208" y="3924300"/>
          <a:ext cx="5097822" cy="3147060"/>
        </a:xfrm>
        <a:prstGeom prst="rect">
          <a:avLst/>
        </a:prstGeom>
      </xdr:spPr>
    </xdr:pic>
    <xdr:clientData/>
  </xdr:twoCellAnchor>
  <xdr:twoCellAnchor editAs="oneCell">
    <xdr:from>
      <xdr:col>6</xdr:col>
      <xdr:colOff>538434</xdr:colOff>
      <xdr:row>51</xdr:row>
      <xdr:rowOff>177800</xdr:rowOff>
    </xdr:from>
    <xdr:to>
      <xdr:col>12</xdr:col>
      <xdr:colOff>546373</xdr:colOff>
      <xdr:row>65</xdr:row>
      <xdr:rowOff>171615</xdr:rowOff>
    </xdr:to>
    <xdr:pic>
      <xdr:nvPicPr>
        <xdr:cNvPr id="3" name="Imagen 2">
          <a:extLst>
            <a:ext uri="{FF2B5EF4-FFF2-40B4-BE49-F238E27FC236}">
              <a16:creationId xmlns:a16="http://schemas.microsoft.com/office/drawing/2014/main" id="{32339898-AE20-B01D-1853-B8CE90582A15}"/>
            </a:ext>
          </a:extLst>
        </xdr:cNvPr>
        <xdr:cNvPicPr>
          <a:picLocks noChangeAspect="1"/>
        </xdr:cNvPicPr>
      </xdr:nvPicPr>
      <xdr:blipFill>
        <a:blip xmlns:r="http://schemas.openxmlformats.org/officeDocument/2006/relationships" r:embed="rId2"/>
        <a:stretch>
          <a:fillRect/>
        </a:stretch>
      </xdr:blipFill>
      <xdr:spPr>
        <a:xfrm>
          <a:off x="7510734" y="13322300"/>
          <a:ext cx="4256089" cy="2571915"/>
        </a:xfrm>
        <a:prstGeom prst="rect">
          <a:avLst/>
        </a:prstGeom>
      </xdr:spPr>
    </xdr:pic>
    <xdr:clientData/>
  </xdr:twoCellAnchor>
  <xdr:twoCellAnchor editAs="oneCell">
    <xdr:from>
      <xdr:col>12</xdr:col>
      <xdr:colOff>535214</xdr:colOff>
      <xdr:row>53</xdr:row>
      <xdr:rowOff>27214</xdr:rowOff>
    </xdr:from>
    <xdr:to>
      <xdr:col>19</xdr:col>
      <xdr:colOff>246234</xdr:colOff>
      <xdr:row>84</xdr:row>
      <xdr:rowOff>86388</xdr:rowOff>
    </xdr:to>
    <xdr:pic>
      <xdr:nvPicPr>
        <xdr:cNvPr id="4" name="Imagen 3">
          <a:extLst>
            <a:ext uri="{FF2B5EF4-FFF2-40B4-BE49-F238E27FC236}">
              <a16:creationId xmlns:a16="http://schemas.microsoft.com/office/drawing/2014/main" id="{548A7AA4-5823-BEA2-AC3C-4FBB37F44429}"/>
            </a:ext>
          </a:extLst>
        </xdr:cNvPr>
        <xdr:cNvPicPr>
          <a:picLocks noChangeAspect="1"/>
        </xdr:cNvPicPr>
      </xdr:nvPicPr>
      <xdr:blipFill>
        <a:blip xmlns:r="http://schemas.openxmlformats.org/officeDocument/2006/relationships" r:embed="rId3"/>
        <a:stretch>
          <a:fillRect/>
        </a:stretch>
      </xdr:blipFill>
      <xdr:spPr>
        <a:xfrm>
          <a:off x="12046857" y="13843000"/>
          <a:ext cx="5045020" cy="568345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3229" y="263768"/>
          <a:ext cx="554486"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3229" y="263768"/>
          <a:ext cx="554486"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3" name="Imagen 4" descr="C:\Users\SECRETARIA\Desktop\logo_IMEBU_3.jpg">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5460" y="268653"/>
          <a:ext cx="830711" cy="646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390526</xdr:colOff>
      <xdr:row>5</xdr:row>
      <xdr:rowOff>133350</xdr:rowOff>
    </xdr:from>
    <xdr:to>
      <xdr:col>4</xdr:col>
      <xdr:colOff>504826</xdr:colOff>
      <xdr:row>8</xdr:row>
      <xdr:rowOff>127723</xdr:rowOff>
    </xdr:to>
    <xdr:pic>
      <xdr:nvPicPr>
        <xdr:cNvPr id="2" name="Imagen 4" descr="C:\Users\SECRETARIA\Desktop\logo_IMEBU_3.jpg">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76526" y="1095375"/>
          <a:ext cx="876300" cy="5658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4610100</xdr:colOff>
      <xdr:row>24</xdr:row>
      <xdr:rowOff>0</xdr:rowOff>
    </xdr:from>
    <xdr:to>
      <xdr:col>7</xdr:col>
      <xdr:colOff>38100</xdr:colOff>
      <xdr:row>24</xdr:row>
      <xdr:rowOff>1</xdr:rowOff>
    </xdr:to>
    <xdr:cxnSp macro="">
      <xdr:nvCxnSpPr>
        <xdr:cNvPr id="3" name="Conector recto 2">
          <a:extLst>
            <a:ext uri="{FF2B5EF4-FFF2-40B4-BE49-F238E27FC236}">
              <a16:creationId xmlns:a16="http://schemas.microsoft.com/office/drawing/2014/main" id="{00000000-0008-0000-1300-000003000000}"/>
            </a:ext>
          </a:extLst>
        </xdr:cNvPr>
        <xdr:cNvCxnSpPr/>
      </xdr:nvCxnSpPr>
      <xdr:spPr>
        <a:xfrm flipV="1">
          <a:off x="8505825" y="6096000"/>
          <a:ext cx="809625" cy="1"/>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0</xdr:colOff>
      <xdr:row>25</xdr:row>
      <xdr:rowOff>0</xdr:rowOff>
    </xdr:from>
    <xdr:to>
      <xdr:col>7</xdr:col>
      <xdr:colOff>38100</xdr:colOff>
      <xdr:row>25</xdr:row>
      <xdr:rowOff>0</xdr:rowOff>
    </xdr:to>
    <xdr:cxnSp macro="">
      <xdr:nvCxnSpPr>
        <xdr:cNvPr id="4" name="Conector recto 3">
          <a:extLst>
            <a:ext uri="{FF2B5EF4-FFF2-40B4-BE49-F238E27FC236}">
              <a16:creationId xmlns:a16="http://schemas.microsoft.com/office/drawing/2014/main" id="{00000000-0008-0000-1300-000004000000}"/>
            </a:ext>
          </a:extLst>
        </xdr:cNvPr>
        <xdr:cNvCxnSpPr/>
      </xdr:nvCxnSpPr>
      <xdr:spPr>
        <a:xfrm>
          <a:off x="8515350" y="6362700"/>
          <a:ext cx="800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4600575</xdr:colOff>
      <xdr:row>26</xdr:row>
      <xdr:rowOff>0</xdr:rowOff>
    </xdr:from>
    <xdr:to>
      <xdr:col>7</xdr:col>
      <xdr:colOff>38100</xdr:colOff>
      <xdr:row>26</xdr:row>
      <xdr:rowOff>1</xdr:rowOff>
    </xdr:to>
    <xdr:cxnSp macro="">
      <xdr:nvCxnSpPr>
        <xdr:cNvPr id="5" name="Conector recto 4">
          <a:extLst>
            <a:ext uri="{FF2B5EF4-FFF2-40B4-BE49-F238E27FC236}">
              <a16:creationId xmlns:a16="http://schemas.microsoft.com/office/drawing/2014/main" id="{00000000-0008-0000-1300-000005000000}"/>
            </a:ext>
          </a:extLst>
        </xdr:cNvPr>
        <xdr:cNvCxnSpPr/>
      </xdr:nvCxnSpPr>
      <xdr:spPr>
        <a:xfrm>
          <a:off x="8496300" y="6657975"/>
          <a:ext cx="8191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9525</xdr:colOff>
      <xdr:row>27</xdr:row>
      <xdr:rowOff>0</xdr:rowOff>
    </xdr:from>
    <xdr:to>
      <xdr:col>7</xdr:col>
      <xdr:colOff>0</xdr:colOff>
      <xdr:row>27</xdr:row>
      <xdr:rowOff>0</xdr:rowOff>
    </xdr:to>
    <xdr:cxnSp macro="">
      <xdr:nvCxnSpPr>
        <xdr:cNvPr id="6" name="Conector recto 5">
          <a:extLst>
            <a:ext uri="{FF2B5EF4-FFF2-40B4-BE49-F238E27FC236}">
              <a16:creationId xmlns:a16="http://schemas.microsoft.com/office/drawing/2014/main" id="{00000000-0008-0000-1300-000006000000}"/>
            </a:ext>
          </a:extLst>
        </xdr:cNvPr>
        <xdr:cNvCxnSpPr/>
      </xdr:nvCxnSpPr>
      <xdr:spPr>
        <a:xfrm>
          <a:off x="8524875" y="6905625"/>
          <a:ext cx="75247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4600575</xdr:colOff>
      <xdr:row>28</xdr:row>
      <xdr:rowOff>0</xdr:rowOff>
    </xdr:from>
    <xdr:to>
      <xdr:col>7</xdr:col>
      <xdr:colOff>0</xdr:colOff>
      <xdr:row>28</xdr:row>
      <xdr:rowOff>1</xdr:rowOff>
    </xdr:to>
    <xdr:cxnSp macro="">
      <xdr:nvCxnSpPr>
        <xdr:cNvPr id="7" name="Conector recto 6">
          <a:extLst>
            <a:ext uri="{FF2B5EF4-FFF2-40B4-BE49-F238E27FC236}">
              <a16:creationId xmlns:a16="http://schemas.microsoft.com/office/drawing/2014/main" id="{00000000-0008-0000-1300-000007000000}"/>
            </a:ext>
          </a:extLst>
        </xdr:cNvPr>
        <xdr:cNvCxnSpPr/>
      </xdr:nvCxnSpPr>
      <xdr:spPr>
        <a:xfrm flipV="1">
          <a:off x="8496300" y="7162800"/>
          <a:ext cx="7810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9525</xdr:colOff>
      <xdr:row>29</xdr:row>
      <xdr:rowOff>0</xdr:rowOff>
    </xdr:from>
    <xdr:to>
      <xdr:col>7</xdr:col>
      <xdr:colOff>28575</xdr:colOff>
      <xdr:row>29</xdr:row>
      <xdr:rowOff>0</xdr:rowOff>
    </xdr:to>
    <xdr:cxnSp macro="">
      <xdr:nvCxnSpPr>
        <xdr:cNvPr id="8" name="Conector recto 7">
          <a:extLst>
            <a:ext uri="{FF2B5EF4-FFF2-40B4-BE49-F238E27FC236}">
              <a16:creationId xmlns:a16="http://schemas.microsoft.com/office/drawing/2014/main" id="{00000000-0008-0000-1300-000008000000}"/>
            </a:ext>
          </a:extLst>
        </xdr:cNvPr>
        <xdr:cNvCxnSpPr/>
      </xdr:nvCxnSpPr>
      <xdr:spPr>
        <a:xfrm>
          <a:off x="8524875" y="7429500"/>
          <a:ext cx="7810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4591050</xdr:colOff>
      <xdr:row>31</xdr:row>
      <xdr:rowOff>0</xdr:rowOff>
    </xdr:from>
    <xdr:to>
      <xdr:col>7</xdr:col>
      <xdr:colOff>742950</xdr:colOff>
      <xdr:row>31</xdr:row>
      <xdr:rowOff>1</xdr:rowOff>
    </xdr:to>
    <xdr:cxnSp macro="">
      <xdr:nvCxnSpPr>
        <xdr:cNvPr id="9" name="Conector recto 8">
          <a:extLst>
            <a:ext uri="{FF2B5EF4-FFF2-40B4-BE49-F238E27FC236}">
              <a16:creationId xmlns:a16="http://schemas.microsoft.com/office/drawing/2014/main" id="{00000000-0008-0000-1300-000009000000}"/>
            </a:ext>
          </a:extLst>
        </xdr:cNvPr>
        <xdr:cNvCxnSpPr/>
      </xdr:nvCxnSpPr>
      <xdr:spPr>
        <a:xfrm flipV="1">
          <a:off x="8486775" y="8143875"/>
          <a:ext cx="15335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4610100</xdr:colOff>
      <xdr:row>32</xdr:row>
      <xdr:rowOff>0</xdr:rowOff>
    </xdr:from>
    <xdr:to>
      <xdr:col>8</xdr:col>
      <xdr:colOff>0</xdr:colOff>
      <xdr:row>32</xdr:row>
      <xdr:rowOff>0</xdr:rowOff>
    </xdr:to>
    <xdr:cxnSp macro="">
      <xdr:nvCxnSpPr>
        <xdr:cNvPr id="10" name="Conector recto 9">
          <a:extLst>
            <a:ext uri="{FF2B5EF4-FFF2-40B4-BE49-F238E27FC236}">
              <a16:creationId xmlns:a16="http://schemas.microsoft.com/office/drawing/2014/main" id="{00000000-0008-0000-1300-00000A000000}"/>
            </a:ext>
          </a:extLst>
        </xdr:cNvPr>
        <xdr:cNvCxnSpPr/>
      </xdr:nvCxnSpPr>
      <xdr:spPr>
        <a:xfrm>
          <a:off x="8505825" y="8572500"/>
          <a:ext cx="15335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9525</xdr:colOff>
      <xdr:row>34</xdr:row>
      <xdr:rowOff>0</xdr:rowOff>
    </xdr:from>
    <xdr:to>
      <xdr:col>7</xdr:col>
      <xdr:colOff>742950</xdr:colOff>
      <xdr:row>34</xdr:row>
      <xdr:rowOff>1</xdr:rowOff>
    </xdr:to>
    <xdr:cxnSp macro="">
      <xdr:nvCxnSpPr>
        <xdr:cNvPr id="11" name="Conector recto 10">
          <a:extLst>
            <a:ext uri="{FF2B5EF4-FFF2-40B4-BE49-F238E27FC236}">
              <a16:creationId xmlns:a16="http://schemas.microsoft.com/office/drawing/2014/main" id="{00000000-0008-0000-1300-00000B000000}"/>
            </a:ext>
          </a:extLst>
        </xdr:cNvPr>
        <xdr:cNvCxnSpPr/>
      </xdr:nvCxnSpPr>
      <xdr:spPr>
        <a:xfrm flipV="1">
          <a:off x="8524875" y="9248775"/>
          <a:ext cx="14954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EMPLEO\Downloads\Construcci&#243;n%20Mapa%20de%20Riesgos%20(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EMPLEO\Downloads\MAPA%20DE%20RIESGOS%20202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mapa%20riesgos%202021\MAPA%20DE%20RIESGOS%20202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LUZ%20AMPARO\Downloads\FORMATO%20MATRIZ%20DE%20RIESGOS%202024%20ing%20manu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sheetData sheetId="1">
        <row r="2">
          <cell r="B2" t="str">
            <v>Agricultura y Desarrollo Rural</v>
          </cell>
          <cell r="C2" t="str">
            <v>Central</v>
          </cell>
          <cell r="E2">
            <v>2015</v>
          </cell>
          <cell r="G2" t="str">
            <v>Normativas</v>
          </cell>
          <cell r="Q2" t="str">
            <v>SI</v>
          </cell>
        </row>
        <row r="3">
          <cell r="A3" t="str">
            <v>Nacional</v>
          </cell>
          <cell r="B3" t="str">
            <v>Ambiente y Desarrollo Sostenible</v>
          </cell>
          <cell r="C3" t="str">
            <v>Descentralizado</v>
          </cell>
          <cell r="E3">
            <v>2016</v>
          </cell>
          <cell r="G3" t="str">
            <v>Administrativas</v>
          </cell>
          <cell r="Q3" t="str">
            <v>NO</v>
          </cell>
        </row>
        <row r="4">
          <cell r="A4" t="str">
            <v>Territorial</v>
          </cell>
          <cell r="B4" t="str">
            <v>Ciencia, Tecnología e innovación</v>
          </cell>
          <cell r="E4">
            <v>2017</v>
          </cell>
          <cell r="G4" t="str">
            <v>Tecnologicas</v>
          </cell>
        </row>
        <row r="5">
          <cell r="B5" t="str">
            <v>Comercio, Industria y Turismo</v>
          </cell>
          <cell r="E5">
            <v>2018</v>
          </cell>
        </row>
        <row r="6">
          <cell r="B6" t="str">
            <v>Cultura</v>
          </cell>
          <cell r="E6">
            <v>2019</v>
          </cell>
        </row>
        <row r="7">
          <cell r="B7" t="str">
            <v>Defensa</v>
          </cell>
          <cell r="E7">
            <v>2020</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5">
          <cell r="B15" t="str">
            <v>Inteligencia Estratégica y Contrainteligencia</v>
          </cell>
        </row>
        <row r="16">
          <cell r="B16" t="str">
            <v>Interior</v>
          </cell>
        </row>
        <row r="17">
          <cell r="B17" t="str">
            <v>Justicia y del Derecho</v>
          </cell>
        </row>
        <row r="18">
          <cell r="B18" t="str">
            <v>Minas y Energía</v>
          </cell>
        </row>
        <row r="19">
          <cell r="B19" t="str">
            <v>Planeación</v>
          </cell>
        </row>
        <row r="20">
          <cell r="B20" t="str">
            <v>Presidencia de la República</v>
          </cell>
        </row>
        <row r="21">
          <cell r="B21" t="str">
            <v>Relaciones Exteriores</v>
          </cell>
        </row>
        <row r="22">
          <cell r="B22" t="str">
            <v>Salud y Protección Social</v>
          </cell>
        </row>
        <row r="23">
          <cell r="B23" t="str">
            <v>Tecnologías de la Información y las Comunicaciones</v>
          </cell>
        </row>
        <row r="24">
          <cell r="B24" t="str">
            <v>Trabajo</v>
          </cell>
        </row>
        <row r="25">
          <cell r="B25" t="str">
            <v>Transporte</v>
          </cell>
        </row>
        <row r="26">
          <cell r="B26" t="str">
            <v>Vivienda Ciudad y Territorio</v>
          </cell>
        </row>
      </sheetData>
      <sheetData sheetId="2">
        <row r="2">
          <cell r="D2" t="str">
            <v>Autoridad Nacional de Licencias Ambientales</v>
          </cell>
        </row>
        <row r="3">
          <cell r="D3" t="str">
            <v>Instituto Amazónico de Investigaciones Científicas</v>
          </cell>
        </row>
        <row r="4">
          <cell r="D4" t="str">
            <v>Instituto de Hidrología, Meteorología y Estudios Ambientales</v>
          </cell>
        </row>
        <row r="5">
          <cell r="D5" t="str">
            <v>Instituto de Investigación de Recursos Biológicos Alexander Von Humboldt</v>
          </cell>
        </row>
        <row r="6">
          <cell r="D6" t="str">
            <v>Instituto de Investigaciones Ambientales del Pacífico John Von Neumann</v>
          </cell>
        </row>
        <row r="7">
          <cell r="D7" t="str">
            <v>Instituto de Investigaciones Marinas y Costeras José Benito Vives de Andréis</v>
          </cell>
        </row>
        <row r="8">
          <cell r="D8" t="str">
            <v>Ministerio de Ambiente y Desarrollo Sostenible</v>
          </cell>
        </row>
        <row r="9">
          <cell r="D9" t="str">
            <v>Parques Nacionales Naturales de Colombia</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entificación del Riesgo"/>
      <sheetName val="identificación del Riesgo (2)"/>
      <sheetName val="Tabla Priorización"/>
      <sheetName val="Criterios_Calificar Impacto RCo"/>
      <sheetName val="Matriz Riesgos 2021"/>
      <sheetName val="Mapa de Calor"/>
      <sheetName val="Listas"/>
      <sheetName val="identificación del Riesgo ( (3"/>
    </sheetNames>
    <sheetDataSet>
      <sheetData sheetId="0"/>
      <sheetData sheetId="1"/>
      <sheetData sheetId="2"/>
      <sheetData sheetId="3"/>
      <sheetData sheetId="4"/>
      <sheetData sheetId="5"/>
      <sheetData sheetId="6">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 DE RIESGOS 2020 V2"/>
      <sheetName val="5. Gestión documental"/>
      <sheetName val="3. Gestión Financiera"/>
      <sheetName val="Tabla Priorización"/>
      <sheetName val="Criterios_Calificar Impacto RCo"/>
      <sheetName val="Matriz Riesgos 2021"/>
      <sheetName val="Mapa de Calor"/>
      <sheetName val="Listas"/>
    </sheetNames>
    <sheetDataSet>
      <sheetData sheetId="0"/>
      <sheetData sheetId="1"/>
      <sheetData sheetId="2"/>
      <sheetData sheetId="3"/>
      <sheetData sheetId="4"/>
      <sheetData sheetId="5"/>
      <sheetData sheetId="6"/>
      <sheetData sheetId="7">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 DE RIESGOS 2020 V2"/>
      <sheetName val="5. Gestión documental"/>
      <sheetName val="3. Gestión Financiera"/>
      <sheetName val="Tabla Priorización"/>
      <sheetName val="Criterios_Calificar Impacto RCo"/>
      <sheetName val="Matriz Riesgos 2021"/>
      <sheetName val="Mapa de Calor"/>
      <sheetName val="Listas"/>
    </sheetNames>
    <sheetDataSet>
      <sheetData sheetId="0"/>
      <sheetData sheetId="1"/>
      <sheetData sheetId="2"/>
      <sheetData sheetId="3"/>
      <sheetData sheetId="4"/>
      <sheetData sheetId="5"/>
      <sheetData sheetId="6"/>
      <sheetData sheetId="7">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 val="td"/>
      <sheetName val="BASE TD (2)"/>
      <sheetName val="BASE TD"/>
      <sheetName val="imprimir eliminar"/>
      <sheetName val="CAPACITACIONES"/>
      <sheetName val="Cambios 2023"/>
      <sheetName val="Hoja2"/>
      <sheetName val="Hoja1"/>
      <sheetName val="Matriz de Riesgos proceso 2024"/>
      <sheetName val="TABLA DE COLORES"/>
      <sheetName val="IDENTIFICACION ACTIVOS INFORMA"/>
      <sheetName val="Matriz SEGURI INFORMA"/>
      <sheetName val="1. G planeación estrategica"/>
      <sheetName val="2. G planeación pptal"/>
      <sheetName val="3. Gestión Financiera"/>
      <sheetName val="7 y 8. Gestión tecnica"/>
      <sheetName val="5. Gestión documental"/>
      <sheetName val="9.Gestión de calidad"/>
      <sheetName val="11. Gestión juridica"/>
      <sheetName val="Criterios_Calificar Impacto RCo"/>
      <sheetName val="Lis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PLEO" refreshedDate="44246.393568402775" createdVersion="5" refreshedVersion="5" minRefreshableVersion="3" recordCount="38" xr:uid="{00000000-000A-0000-FFFF-FFFF00000000}">
  <cacheSource type="worksheet">
    <worksheetSource ref="A11:AH49" sheet="BASE TD"/>
  </cacheSource>
  <cacheFields count="34">
    <cacheField name="PROCESO:" numFmtId="0">
      <sharedItems count="10">
        <s v="GESTION DE PLANEACIÓN ESTRATÉGICA."/>
        <s v="GESTIÓN DE PLANEACIÓN PRESUPUESTAL"/>
        <s v="GESTIÓN FINANCIERA"/>
        <s v="GESTIÓN DE TALENTO HUMANO Y  SST"/>
        <s v="GESTIÓN DE RECURSOS FÍSICOS"/>
        <s v="GESTION TÉCNICA DE EMPRENDIMIENTO Y DINAMIZACIÓN EMPRESARIAL _x000a_GESTIÓN TÉCNICA DEL EMPLEO"/>
        <s v="GESTIÓN DE CONTROL INTERNO"/>
        <s v="GESTIÓN JURÍDICA"/>
        <s v="GESTIÓN INFORMATICA"/>
        <s v="GESTIÓN DE CALIDAD Y MEJORA CONTINUA"/>
      </sharedItems>
    </cacheField>
    <cacheField name="PROCEDENCIA" numFmtId="0">
      <sharedItems/>
    </cacheField>
    <cacheField name="IMPACTO" numFmtId="0">
      <sharedItems/>
    </cacheField>
    <cacheField name="CAUSA" numFmtId="0">
      <sharedItems longText="1"/>
    </cacheField>
    <cacheField name="No. Riesgo " numFmtId="0">
      <sharedItems containsSemiMixedTypes="0" containsString="0" containsNumber="1" containsInteger="1" minValue="1" maxValue="38"/>
    </cacheField>
    <cacheField name="DESCRIPCIÓN DEL RIESGO U OPORTUNIDAD" numFmtId="0">
      <sharedItems count="38">
        <s v=" Incumplimiento de las normas disciplinarias y de buena conducta por parte de los servidores públicos."/>
        <s v="Incumplimiento del plan de acción institucional y/o las necesidades del Instituto"/>
        <s v="Fallas en la adquisición de los bienes y servicios requeridos por la entidad "/>
        <s v="Suplantaciones de firmas en documentos que circulen dentro y fuera de la entidad. "/>
        <s v="Que se realicen pagos de obligaciones  no contempladas en el presupuesto"/>
        <s v="Que se presente un error en el proceso de liquidación de estampillas y retenciones; en el pago de los contratos de apoyo, contratistas y funcionarios de planta"/>
        <s v="Inconsistencia en los estados financieros por presentación extemporanéa ante los entes de control"/>
        <s v="Incumplimiento de las obligaciones formales tributarias"/>
        <s v="Que no se cumpla con el Programa Institucional de Capacitación"/>
        <s v="Alta rotación de personal de apoyo del área misional y administrativa"/>
        <s v="Ocurrencia de accidentes de trabajo y enfermedades laborales."/>
        <s v="Fallas en los controles en atención a emergencias y/o desastres"/>
        <s v="Riesgo de contagio del Covid-19 a empleados y contratistas por el COVID-19."/>
        <s v="Aparición de trastornos y/o lesiones musculoesquelético, generados por las condiciones actuales de trabajo remoto."/>
        <s v="Incremento y/o alteración de la salud mental (estrés, depresión, ansiedad, trastorno del sueño, entre otras) como consecuencia del trabajo remoto."/>
        <s v="Accidentes laborales no cubiertos por la ARL como consecuencia de no informar previamente desplazamientos fuera del puesto de trabajo."/>
        <s v="Deterioro o pérdida de los archivos de la entidad"/>
        <s v="Pérdida o daño de los recursos físicos "/>
        <s v="Incumplimiento de la gestión ambiental "/>
        <s v="Incumplimiento del cronograma, actividades y/o presupuesto de los proyectos aprobados a partir de la contingencia generada por el covid-19."/>
        <s v="Incumplir con el plan de trabajo propuesto para la vigencia"/>
        <s v="Incumplimiento de las normas actuales en control interno"/>
        <s v="Que no evolucionen las políticas de gestión y desempeño evaluadas por el FURAG"/>
        <s v="Débil empoderamiento de los funcionarios de planta en el Sistema Ambiente de Control con relación a la Gestión de los Riesgos"/>
        <s v="Falta de dsponibilidad de la información que se sube en el servidor por parte de los funcionarios "/>
        <s v="Incumplimiento del cronograma del Plan Anual de Auditorias de la oficina de Control Interno. "/>
        <s v="Que se presente deterioro o pérdida del archivo bajo custodia del área jurídica"/>
        <s v="Deficiente, inadecuada y/o débil supervisión de contratos."/>
        <s v="Baja calidad en los estudios de mercado y de sector "/>
        <s v="Cargue de la información contractual de forma extemporanea  en la ejecución de los procesos  en las plataformas virtuales habilitadas por los entes de control y la agencia de contratación estatal."/>
        <s v="Que se presente pérdida de información"/>
        <s v="Se presentan demoras en las telecomunicaciones por no contar con pbx"/>
        <s v="Falta de seguridad en la información que se maneja en la nube (drive google)"/>
        <s v="Pérdida o alteración de información importante de la entidad por las condiciones actuales del trabajo remoto"/>
        <s v="Violación de la seguridad informática"/>
        <s v="Inoportuna implementación de los procedimientos aprobados"/>
        <s v="La seguridad  información documentada en el SIGC es vulnerable por los bajos niveles de restricción."/>
        <s v="Las políticas, manuales y procedimientos establecidos de los procesos se encuentren obsoletos."/>
      </sharedItems>
    </cacheField>
    <cacheField name="TIPO" numFmtId="0">
      <sharedItems count="3">
        <s v="Riesgo de Corrupción"/>
        <s v="Riesgo de Gestión"/>
        <s v="Riesgo de Seguridad de la Información"/>
      </sharedItems>
    </cacheField>
    <cacheField name="CLASIFICACIÓN DEL RIESGO" numFmtId="0">
      <sharedItems count="5">
        <s v="FRAUDE INTERNO"/>
        <s v="EJECUCIÓN Y ADMINISTRACIÓN DE PROCESOS"/>
        <s v="RELACIONES LABORALES"/>
        <s v="DAÑOS A ACTIVOS FIJOS/EVENTOS EXTERNOS"/>
        <s v="FALLAS TECNOLÓGICAS"/>
      </sharedItems>
    </cacheField>
    <cacheField name="FRECUENCIA" numFmtId="0">
      <sharedItems containsSemiMixedTypes="0" containsString="0" containsNumber="1" containsInteger="1" minValue="24" maxValue="10000"/>
    </cacheField>
    <cacheField name="PROBABILIDAD" numFmtId="0">
      <sharedItems/>
    </cacheField>
    <cacheField name="% " numFmtId="9">
      <sharedItems containsSemiMixedTypes="0" containsString="0" containsNumber="1" minValue="0.4" maxValue="1"/>
    </cacheField>
    <cacheField name="IMPACTO " numFmtId="0">
      <sharedItems/>
    </cacheField>
    <cacheField name="% 2" numFmtId="9">
      <sharedItems containsSemiMixedTypes="0" containsString="0" containsNumber="1" minValue="0.6" maxValue="1"/>
    </cacheField>
    <cacheField name="ZONA RIESGO" numFmtId="0">
      <sharedItems/>
    </cacheField>
    <cacheField name="No. Control" numFmtId="0">
      <sharedItems containsMixedTypes="1" containsNumber="1" containsInteger="1" minValue="3" maxValue="42"/>
    </cacheField>
    <cacheField name="DESCRIPCIÓN DE LOS CONTROLES" numFmtId="0">
      <sharedItems/>
    </cacheField>
    <cacheField name="PROBABILIDAD2" numFmtId="0">
      <sharedItems containsBlank="1"/>
    </cacheField>
    <cacheField name="IMPACTO2" numFmtId="0">
      <sharedItems containsBlank="1"/>
    </cacheField>
    <cacheField name="TIPO2" numFmtId="0">
      <sharedItems/>
    </cacheField>
    <cacheField name="IMPLEMENTACIÓN" numFmtId="0">
      <sharedItems/>
    </cacheField>
    <cacheField name="CALIFICACIÓN" numFmtId="0">
      <sharedItems containsNonDate="0" containsString="0" containsBlank="1"/>
    </cacheField>
    <cacheField name="DOCUMENTACIÓN" numFmtId="0">
      <sharedItems/>
    </cacheField>
    <cacheField name="FRECUENCIA2" numFmtId="0">
      <sharedItems/>
    </cacheField>
    <cacheField name="EVIDENCIA" numFmtId="0">
      <sharedItems/>
    </cacheField>
    <cacheField name="PROBABILIDAD3" numFmtId="0">
      <sharedItems/>
    </cacheField>
    <cacheField name="IMPACTO3" numFmtId="0">
      <sharedItems/>
    </cacheField>
    <cacheField name="ZONA RIESGO2" numFmtId="0">
      <sharedItems/>
    </cacheField>
    <cacheField name="TRATAMIENTO" numFmtId="0">
      <sharedItems/>
    </cacheField>
    <cacheField name="PLAN DE ACCIÓN" numFmtId="0">
      <sharedItems longText="1"/>
    </cacheField>
    <cacheField name="RESPONSABLE" numFmtId="0">
      <sharedItems/>
    </cacheField>
    <cacheField name="FECHA DE IMPLEMENTACIÓN" numFmtId="0">
      <sharedItems containsDate="1" containsMixedTypes="1" minDate="2021-06-30T00:00:00" maxDate="2021-07-01T00:00:00"/>
    </cacheField>
    <cacheField name="FECHA DE SEGUIMIENTO" numFmtId="0">
      <sharedItems/>
    </cacheField>
    <cacheField name="SEGUIMIENTO" numFmtId="0">
      <sharedItems/>
    </cacheField>
    <cacheField name="ESTADO"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PLEO" refreshedDate="44589.374305324076" createdVersion="5" refreshedVersion="5" minRefreshableVersion="3" recordCount="32" xr:uid="{00000000-000A-0000-FFFF-FFFF01000000}">
  <cacheSource type="worksheet">
    <worksheetSource ref="A1:E33" sheet="Hoja1"/>
  </cacheSource>
  <cacheFields count="8">
    <cacheField name="PROCESO:" numFmtId="0">
      <sharedItems count="11">
        <s v="GESTION DE PLANEACIÓN ESTRATÉGICA."/>
        <s v="GESTIÓN DE PLANEACIÓN PRESUPUESTAL"/>
        <s v="GESTIÓN FINANCIERA"/>
        <s v="GESTIÓN DE TALENTO HUMANO Y  SST"/>
        <s v="GESTIÓN DOCUMENTAL"/>
        <s v="GESTIÓN DE RECURSOS FÍSICOS"/>
        <s v="GESTION TÉCNICA DE EMPRENDIMIENTO Y DINAMIZACIÓN EMPRESARIAL _x000a_GESTIÓN TÉCNICA DEL EMPLEO"/>
        <s v="GESTIÓN DE CONTROL INTERNO"/>
        <s v="GESTIÓN JURÍDICA"/>
        <s v="GESTIÓN INFORMATICA"/>
        <s v="GESTIÓN DE CALIDAD Y MEJORA CONTINUA"/>
      </sharedItems>
    </cacheField>
    <cacheField name="PROCEDENCIA" numFmtId="0">
      <sharedItems count="2">
        <s v="CONTEXTO INTERNO"/>
        <s v="CONTEXTO EXTERNO"/>
      </sharedItems>
    </cacheField>
    <cacheField name="IMPACTO" numFmtId="0">
      <sharedItems/>
    </cacheField>
    <cacheField name="CAUSA" numFmtId="0">
      <sharedItems longText="1"/>
    </cacheField>
    <cacheField name="No. Riesgo " numFmtId="0">
      <sharedItems containsSemiMixedTypes="0" containsString="0" containsNumber="1" containsInteger="1" minValue="1" maxValue="32"/>
    </cacheField>
    <cacheField name="DESCRIPCIÓN DEL RIESGO U OPORTUNIDAD" numFmtId="0">
      <sharedItems/>
    </cacheField>
    <cacheField name="TIPO" numFmtId="0">
      <sharedItems count="3">
        <s v="Riesgo de Corrupción"/>
        <s v="Riesgo de Gestión"/>
        <s v="Riesgo de Seguridad de la Información"/>
      </sharedItems>
    </cacheField>
    <cacheField name="CLASIFICACIÓN DEL RIESGO"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
  <r>
    <x v="0"/>
    <s v="CONTEXTO INTERNO"/>
    <s v="AFECTACIÓN ECONÓMICO"/>
    <s v="*Falta  de socialización del código de ética y buen gobierno _x000a_ *Incumplimiento del código disciplinario"/>
    <n v="1"/>
    <x v="0"/>
    <x v="0"/>
    <x v="0"/>
    <n v="120"/>
    <s v="Media"/>
    <n v="0.6"/>
    <s v="Catastrófico"/>
    <n v="0.8"/>
    <s v="Extremo"/>
    <s v="1_x000a__x000a_2"/>
    <s v="Socialización del Código de Ética y Buen Gobierno._x000a_Capacitación a los funcionarios sobre Código Disciplinario"/>
    <s v="X"/>
    <m/>
    <s v="Preventivo"/>
    <s v="Manual"/>
    <m/>
    <s v="Documentado"/>
    <s v="Continua"/>
    <s v="Con registro"/>
    <s v="Baja"/>
    <s v="Mayor"/>
    <s v="Alto"/>
    <s v="Reducir"/>
    <s v="Socialización con los funcionarios del instituto sobre el código de Integridad._x000a_Capacitación a los funcionarios sobre código disciplinario"/>
    <s v="Director General"/>
    <s v="30 Marzo _x000a_30 Junio_x000a_30 Sep_x000a_10 Dic "/>
    <s v="1- 5 Abril_x000a_1-5 Julio_x000a_1-5 Oct_x000a_15-20 Dic"/>
    <s v="Trimestralmente el  Jefe de Control Interno y el Asesor Jurídica realizan capacitación"/>
    <s v="En curso"/>
  </r>
  <r>
    <x v="0"/>
    <s v="CONTEXTO EXTERNO"/>
    <s v="AFECTACIÓN ECONÓMICO"/>
    <s v="* Insuficiencia de recursos económicos, humanos y fisicos "/>
    <n v="2"/>
    <x v="1"/>
    <x v="1"/>
    <x v="1"/>
    <n v="500"/>
    <s v="Alta"/>
    <n v="0.8"/>
    <s v="Moderado"/>
    <n v="0.6"/>
    <s v="Alto"/>
    <n v="3"/>
    <s v="Gestionar recursos ante el consejo directivo y otras entidades"/>
    <s v="X"/>
    <m/>
    <s v="Preventivo"/>
    <s v="Manual"/>
    <m/>
    <s v="Sin Documentar"/>
    <s v="Aleatoria"/>
    <s v="Con registro"/>
    <s v="Baja"/>
    <s v="Menor"/>
    <s v="Moderado"/>
    <s v="Reducir"/>
    <s v="Presentar solicitudes de recursos ante el consejo directivo según las necesidades del Instituto"/>
    <s v="Director General"/>
    <s v="30 Junio_x000a_"/>
    <s v="_x000a_1-5 Julio_x000a_"/>
    <s v="En las primeras sesiones de Consejo Directivo, la Dcc solicita que se adicionen recursos para cumplir con las metas del plan de acción "/>
    <s v="En curso"/>
  </r>
  <r>
    <x v="0"/>
    <s v="CONTEXTO INTERNO"/>
    <s v="AFECTACIÓN ECONÓMICO"/>
    <s v="*Fallas en la planeación del presupuesto             *Debilidad en el apoyo del equipo financiero          "/>
    <n v="3"/>
    <x v="2"/>
    <x v="1"/>
    <x v="1"/>
    <n v="500"/>
    <s v="Alta"/>
    <n v="0.8"/>
    <s v="Moderado"/>
    <n v="0.6"/>
    <s v="Alto"/>
    <n v="4"/>
    <s v="Implementación del Modelo MIPG para lograr una integración y planeación pptal"/>
    <s v="X"/>
    <m/>
    <s v="Preventivo"/>
    <s v="Manual"/>
    <m/>
    <s v="Documentado"/>
    <s v="Continua"/>
    <s v="Con registro"/>
    <s v="Muy Baja"/>
    <s v="Menor"/>
    <s v="Bajo"/>
    <s v="Reducir"/>
    <s v="*Realizar una planeación anual de los procesos contractuales a realizar, acorde  al presupuesto y a las necsidades identificadas. "/>
    <s v="Director General"/>
    <s v="30 Marzo _x000a_30 Junio_x000a_30 Sep_x000a_10 Dic "/>
    <s v="1- 5 Abril_x000a_1-5 Julio_x000a_1-5 Oct_x000a_15-20 Dic"/>
    <s v="Al inicio de la vigencia el equipo directivo realiza la planeación de contratación para todo el año, y se debe realizar seguimiento trimestral."/>
    <s v="En curso"/>
  </r>
  <r>
    <x v="0"/>
    <s v="CONTEXTO INTERNO"/>
    <s v="AFECTACIÓN ECONÓMICO"/>
    <s v="* No contar con firma digital registrada_x000a_*Uso de firmas escaneada, dada la contigencia del Covid-19"/>
    <n v="4"/>
    <x v="3"/>
    <x v="0"/>
    <x v="0"/>
    <n v="360"/>
    <s v="Media"/>
    <n v="0.6"/>
    <s v="Mayor"/>
    <n v="0.8"/>
    <s v="Alto"/>
    <n v="5"/>
    <s v="*Implementar la firma digital para el caso de la Dirección General."/>
    <s v="X"/>
    <s v="X"/>
    <s v="Preventivo"/>
    <s v="Manual"/>
    <m/>
    <s v="Documentado"/>
    <s v="Continua"/>
    <s v="Con registro"/>
    <s v="Muy Baja"/>
    <s v="Menor"/>
    <s v="Bajo"/>
    <s v="Reducir"/>
    <s v="                                                                  _x000a_*Adoptar e implementar la firma digital para el caso de la Dirección General.  "/>
    <s v="Director General"/>
    <s v="30 Junio _x000a_"/>
    <s v="1-5 Julio_x000a_"/>
    <s v="La secretaría de la Dirección realizará la correspondiente gestión para que se realice la firma digital"/>
    <s v="En curso"/>
  </r>
  <r>
    <x v="1"/>
    <s v="CONTEXTO INTERNO"/>
    <s v="AFECTACIÓN ECONÓMICO"/>
    <s v="*Insuficiencia de recursos para pagos de demandas y otras obligaciones no contempladas por el presupuesto"/>
    <n v="5"/>
    <x v="4"/>
    <x v="0"/>
    <x v="0"/>
    <n v="24"/>
    <s v="Baja"/>
    <n v="0.4"/>
    <s v="Mayor"/>
    <n v="0.8"/>
    <s v="Alto"/>
    <n v="6"/>
    <s v="*Defensa Jurídica"/>
    <s v="X"/>
    <s v="X"/>
    <s v="Preventivo"/>
    <s v="Manual"/>
    <m/>
    <s v="Documentado"/>
    <s v="Continua"/>
    <s v="Con registro"/>
    <s v="Media"/>
    <s v="Moderado"/>
    <s v="Moderado"/>
    <s v="Reducir"/>
    <s v="*Establecer conciliaciones o negociaciones con los involucrados en las demandas_x000a_*Realizar seguimiento a los procesos judiciales_x000a_*Informar al consejo directivo de las situaciones que se presenten para gestionar los recursos y mantenerlos en los EEFF."/>
    <s v="Director General_x000a_Asesor Jurídico"/>
    <s v="30 Marzo _x000a_30 Junio_x000a_30 Sep_x000a_10 Dic "/>
    <s v="1- 5 Abril_x000a_1-5 Julio_x000a_1-5 Oct_x000a_15-20 Dic"/>
    <s v="La Dirección General gesiontará los recursos ante la administración central, grarntizando que estos permanezcan para atender estas obligaciones.  El área jurídica realiza seguimiento. "/>
    <s v="En curso"/>
  </r>
  <r>
    <x v="2"/>
    <s v="CONTEXTO INTERNO"/>
    <s v="AFECTACIÓN ECONÓMICO"/>
    <s v="* Ausencia de procedimientos de ejeución y de control_x000a_* Falta flujo de información  entre áreas al interior de la entidad"/>
    <n v="6"/>
    <x v="5"/>
    <x v="0"/>
    <x v="0"/>
    <n v="1200"/>
    <s v="Alta"/>
    <n v="0.8"/>
    <s v="Catastrófico"/>
    <n v="1"/>
    <s v="Extremo"/>
    <n v="7"/>
    <s v="Software o aplicativo que liquide pagos"/>
    <s v="X"/>
    <s v="X"/>
    <s v="Preventivo"/>
    <s v="Automático "/>
    <m/>
    <s v="Documentado"/>
    <s v="Continua"/>
    <s v="Con registro"/>
    <s v="Media"/>
    <s v="Mayor"/>
    <s v="Alto"/>
    <s v="Reducir"/>
    <s v="*Retroalimentar  al equipo de tesorería en la actualización normativa frente a la liquidación de estampillas y manejo del Software .  "/>
    <s v="Subdirector Administrativ y  Financiero"/>
    <s v="30 Marzo _x000a_30 Junio_x000a_30 Sep_x000a_10 Dic "/>
    <s v="1- 5 Abril_x000a_1-5 Julio_x000a_1-5 Oct_x000a_15-20 Dic"/>
    <s v="El Sayf debe garantizar la capacitación y actualización normativa de todo el equipo financiero"/>
    <s v="En curso"/>
  </r>
  <r>
    <x v="2"/>
    <s v="CONTEXTO INTERNO"/>
    <s v="AFECTACIÓN ECONÓMICO"/>
    <s v="*No existen procedimientos estructurados                         *Falencias en el reconocimiento, medición y revelación de los hechos económicos de la Institución de manera individualizada según marco normativo                   "/>
    <n v="7"/>
    <x v="6"/>
    <x v="1"/>
    <x v="1"/>
    <n v="36"/>
    <s v="Media"/>
    <n v="0.6"/>
    <s v="Catastrófico"/>
    <n v="1"/>
    <s v="Extremo"/>
    <n v="8"/>
    <s v="Cumplir con el procedimiento de control implementado dentro del área contable"/>
    <s v="X"/>
    <m/>
    <s v="Preventivo"/>
    <s v="Manual"/>
    <m/>
    <s v="Documentado"/>
    <s v="Continua"/>
    <s v="Con registro"/>
    <s v="Baja"/>
    <s v="Mayor"/>
    <s v="Alto"/>
    <s v="Reducir"/>
    <s v="*Implementar el procedimiento de control en el área contable                    *Socializar e implementar el Manual operativo de políticas y procedimientos contables"/>
    <s v="Subdirector Administrativ y  Financiero_x000a_Contador"/>
    <s v="30 Jun 2020_x000a_10 Dic 2020"/>
    <s v="_x000a_1-5 Julio_x000a__x000a_15-20 Dic"/>
    <s v="El Sayf debe garantizar la capacitación e implementación del Manual opertivo contable "/>
    <s v="En curso"/>
  </r>
  <r>
    <x v="2"/>
    <s v="CONTEXTO INTERNO"/>
    <s v="AFECTACIÓN ECONÓMICO"/>
    <s v="Falta de controles y seguimiento al pago de las obligaciones"/>
    <n v="8"/>
    <x v="7"/>
    <x v="1"/>
    <x v="1"/>
    <n v="72"/>
    <s v="Media"/>
    <n v="0.6"/>
    <s v="Mayor"/>
    <n v="0.8"/>
    <s v="Alto"/>
    <n v="9"/>
    <s v="Manejar un candelario de pagos"/>
    <s v="X"/>
    <m/>
    <s v="Preventivo"/>
    <s v="Manual"/>
    <m/>
    <s v="Documentado"/>
    <s v="Continua"/>
    <s v="Con registro"/>
    <s v="Media"/>
    <s v="Moderado"/>
    <s v="Moderado"/>
    <s v="Reducir"/>
    <s v="Realizar seguimiento preventivo y de control por parte de la subdirección administrativa y financiera en el calendario de pagos "/>
    <s v="Subdirector Administrativ y  Financiero_x000a_Contador"/>
    <s v="30 Marzo "/>
    <s v="1- 5 Abril_x000a_"/>
    <s v="El Contador debe estructurar el calendario de pagos,y el Ing. De sistemas programar esas alertas"/>
    <s v="En curso"/>
  </r>
  <r>
    <x v="3"/>
    <s v="CONTEXTO INTERNO"/>
    <s v="AFECTACIÓN ECONÓMICO"/>
    <s v="*Falta de disposición del personal para participar de las capacitaciones programadas por el instituto_x000a_*Bajos recursos asignados al programa institucional de Capacitación"/>
    <n v="9"/>
    <x v="8"/>
    <x v="1"/>
    <x v="2"/>
    <n v="48"/>
    <s v="Baja"/>
    <n v="0.4"/>
    <s v="Mayor"/>
    <n v="0.8"/>
    <s v="Alto"/>
    <n v="11"/>
    <s v="Implementación del Plan Institucional de Capacitación - PIC"/>
    <s v="X"/>
    <m/>
    <s v="Preventivo"/>
    <s v="Manual"/>
    <m/>
    <s v="Documentado"/>
    <s v="Continua"/>
    <s v="Con registro"/>
    <s v="Media"/>
    <s v="Moderado"/>
    <s v="Moderado"/>
    <s v="Reducir"/>
    <s v="*Informar por medio escrito las capacitaciones solicitando recibido y confirmación de asistencia o justificación de No Asistencia_x000a_*Realizar gestión con entidades externas para la debida ejecución del PIC_x000a_*Solicitar a la dirección recursos financieros para el PIC"/>
    <s v="Subdirector Administrativ y  Financiero"/>
    <s v="30 Marzo _x000a_30 Junio_x000a_30 Sep_x000a_10 Dic "/>
    <s v="1- 5 Abril_x000a_1-5 Julio_x000a_1-5 Oct_x000a_15-20 Dic"/>
    <s v="El Sayf debe garantizar la capacitación establecida en el PIC"/>
    <s v="En curso"/>
  </r>
  <r>
    <x v="3"/>
    <s v="CONTEXTO INTERNO"/>
    <s v="AFECTACIÓN ECONÓMICO"/>
    <s v="*Decisiones administrativas de la Dirección General"/>
    <n v="10"/>
    <x v="9"/>
    <x v="1"/>
    <x v="2"/>
    <n v="50"/>
    <s v="Baja"/>
    <n v="0.4"/>
    <s v="Mayor"/>
    <n v="0.8"/>
    <s v="Alto"/>
    <n v="12"/>
    <s v="Diseñar mecanismos para la gestión del conocimiento de la institución"/>
    <s v="X"/>
    <m/>
    <s v="Preventivo"/>
    <s v="Manual"/>
    <m/>
    <s v="Documentado"/>
    <s v="Continua"/>
    <s v="Con registro"/>
    <s v="Baja"/>
    <s v="Moderado"/>
    <s v="Moderado"/>
    <s v="Reducir"/>
    <s v="*Realizar inducción y capacitación en los proyectos y programas misionales  y de la Institución._x000a_*Reinducción al personal que está vigente"/>
    <s v="Subdirector Administrativ y  Financiero"/>
    <s v="30 Marzo _x000a_30 Junio_x000a_30 Sep_x000a_10 Dic "/>
    <s v="1- 5 Abril_x000a_1-5 Julio_x000a_1-5 Oct_x000a_15-20 Dic"/>
    <s v="El Sayf debe garantizar la gestión de conocimiento del talento humano."/>
    <s v="En curso"/>
  </r>
  <r>
    <x v="3"/>
    <s v="CONTEXTO INTERNO"/>
    <s v="AFECTACIÓN ECONÓMICO"/>
    <s v="*Actos y condiciones inseguras"/>
    <n v="11"/>
    <x v="10"/>
    <x v="1"/>
    <x v="2"/>
    <n v="1200"/>
    <s v="Alta"/>
    <n v="0.8"/>
    <s v="Catastrófico"/>
    <n v="1"/>
    <s v="Extremo"/>
    <n v="13"/>
    <s v="Implementar acciónes de la matriz de identificación de peligros"/>
    <s v="X"/>
    <m/>
    <s v="Preventivo"/>
    <s v="Manual"/>
    <m/>
    <s v="Documentado"/>
    <s v="Continua"/>
    <s v="Con registro"/>
    <s v="Media"/>
    <s v="Mayor"/>
    <s v="Alto"/>
    <s v="Reducir"/>
    <s v="*Implementar los controles establecidos de acuerdo a la metodología GTC 45_x000a_*Hacer seguimiento a la implementación de los controles  de prevención de accidentes  mediante reuniones de COPAST"/>
    <s v="Subdirector Administrativ y  Financiero"/>
    <s v="30 Marzo _x000a_30 Junio_x000a_30 Sep_x000a_10 Dic "/>
    <s v="1- 5 Abril_x000a_1-5 Julio_x000a_1-5 Oct_x000a_15-20 Dic"/>
    <s v="El Sayf debe garantizar que se implementen los controles de la matriz de peligros "/>
    <s v="En curso"/>
  </r>
  <r>
    <x v="3"/>
    <s v="CONTEXTO EXTERNO"/>
    <s v="AFECTACIÓN ECONÓMICO"/>
    <s v="*No se cuenta con información actualizada sobre atención a emergencias _x000a_*El personal no cuenta con  debida preparación para emergencias"/>
    <n v="12"/>
    <x v="11"/>
    <x v="1"/>
    <x v="3"/>
    <n v="240"/>
    <s v="Media"/>
    <n v="0.6"/>
    <s v="Catastrófico"/>
    <n v="1"/>
    <s v="Extremo"/>
    <n v="14"/>
    <s v="Plan de Emergencias "/>
    <s v="X"/>
    <m/>
    <s v="Preventivo"/>
    <s v="Manual"/>
    <m/>
    <s v="Documentado"/>
    <s v="Continua"/>
    <s v="Con registro"/>
    <s v="Baja"/>
    <s v="Mayor"/>
    <s v="Alto"/>
    <s v="Reducir"/>
    <s v="*Socializar y capacitar al personal en plan de gestión de riesgos de desastres dentro de la inducción y/o reinducción del personal"/>
    <s v="Subdirector Administrativ y  Financiero"/>
    <s v="30 Junio_x000a_10 Dic "/>
    <s v="_x000a_1-5 Julio_x000a_15-20 Dic"/>
    <s v="El Sayf debe garantizar la capacitación del talento humano."/>
    <s v="En curso"/>
  </r>
  <r>
    <x v="3"/>
    <s v="CONTEXTO INTERNO"/>
    <s v="AFECTACIÓN ECONÓMICO"/>
    <s v="* El contacto con personas que posiblemente esten contaminados._x000a_* El Instituto no cuenta con un protocolo de Bioseguridad._x000a_ * Falta de un profesional en Salud y Seguridad en el trabajo."/>
    <n v="13"/>
    <x v="12"/>
    <x v="1"/>
    <x v="2"/>
    <n v="5000"/>
    <s v="Muy Alta"/>
    <n v="1"/>
    <s v="Mayor"/>
    <n v="0.8"/>
    <s v="Alto"/>
    <n v="15"/>
    <s v="*Protocolo de bioseguridad"/>
    <s v="X"/>
    <m/>
    <s v="Preventivo"/>
    <s v="Manual"/>
    <m/>
    <s v="Documentado"/>
    <s v="Continua"/>
    <s v="Con registro"/>
    <s v="Media"/>
    <s v="Mayor"/>
    <s v="Alto"/>
    <s v="Reducir"/>
    <s v="*Diseñar e implementar un protocolo de bioseguridad en el Instituto."/>
    <s v="Director General-Subdirector administrativo y financiero_x000a_Contratista responsable del SG-SST COPAST"/>
    <s v="30 Marzo _x000a_30 Junio_x000a_30 Sep_x000a_10 Dic "/>
    <s v="1- 5 Abril_x000a_1-5 Julio_x000a_1-5 Oct_x000a_15-20 Dic"/>
    <s v="Monitoreo de aciones implementadas por parte del encargado del SST"/>
    <s v="En curso"/>
  </r>
  <r>
    <x v="3"/>
    <s v="CONTEXTO INTERNO"/>
    <s v="AFECTACIÓN ECONÓMICO"/>
    <s v="* Malas y/o forzadas posturas_x000a_*Sillas inadeacuadas_x000a_*Poca luz en el sitio de trabajo_x000a_*Movimientos repetitivas"/>
    <n v="14"/>
    <x v="13"/>
    <x v="1"/>
    <x v="2"/>
    <n v="25"/>
    <s v="Media"/>
    <n v="0.6"/>
    <s v="Mayor"/>
    <n v="0.8"/>
    <s v="Alto"/>
    <n v="16"/>
    <s v="*Plan de seguimiento y acompañamiento"/>
    <m/>
    <m/>
    <s v="Preventivo"/>
    <s v="Manual"/>
    <m/>
    <s v="Documentado"/>
    <s v="Continua"/>
    <s v="Con registro"/>
    <s v="Baja"/>
    <s v="Menor"/>
    <s v="Moderado"/>
    <s v="Reducir"/>
    <s v=" *Realizar seguimiento a funcionarios y contratista sobre las condiciones de trabajo remoto. _x000a_*Realizar un plan de seguimiento y acompañamiento para mitigar las enfermedades musculoesqueléticas. "/>
    <s v="Director General-Subdirector administrativo y financiero_x000a_Contratista responsable del SG-SST COPAST"/>
    <s v="30 Marzo _x000a_30 Junio_x000a_30 Sep_x000a_10 Dic "/>
    <s v="1- 5 Abril_x000a_1-5 Julio_x000a_1-5 Oct_x000a_15-20 Dic"/>
    <s v="Monitoreo de aciones implementadas por parte del encargado del SST"/>
    <s v="En curso"/>
  </r>
  <r>
    <x v="3"/>
    <s v="CONTEXTO INTERNO"/>
    <s v="AFECTACIÓN ECONÓMICO"/>
    <s v="*  Disponibilidad de horario extendida                                                  * Ocupación del trabajo, los hijos y la casa al mismo tiempo                                      *Muchos días confinados en casa  "/>
    <n v="15"/>
    <x v="14"/>
    <x v="1"/>
    <x v="2"/>
    <n v="840"/>
    <s v="Media"/>
    <n v="0.6"/>
    <s v="Moderado"/>
    <n v="0.6"/>
    <s v="Moderado"/>
    <n v="17"/>
    <s v="*Plan de seguimiento y acompañamiento"/>
    <s v="X"/>
    <s v="X"/>
    <s v="Preventivo"/>
    <s v="Manual"/>
    <m/>
    <s v="Documentado"/>
    <s v="Continua"/>
    <s v="Con registro"/>
    <s v="Baja"/>
    <s v="Menor"/>
    <s v="Moderado"/>
    <s v="Reducir"/>
    <s v="* Realizar un plan  de acompañamiento psicosocial a los funcionarios y contratistas  por parte de un profesional en seguridad y salud en el trabajo."/>
    <s v="Subdirector administrativo y financiero_x000a_Contratista responsable del SG-SST COPAST"/>
    <s v="30 Marzo _x000a_30 Junio_x000a_30 Sep_x000a_10 Dic "/>
    <s v="1- 5 Abril_x000a_1-5 Julio_x000a_1-5 Oct_x000a_15-20 Dic"/>
    <s v="El Sayf debe garantizar que se implementen los controles de la matriz de peligros "/>
    <s v="En curso"/>
  </r>
  <r>
    <x v="3"/>
    <s v="CONTEXTO INTERNO"/>
    <s v="AFECTACIÓN ECONÓMICO"/>
    <s v="*Desplazamientos fuera del puesto de trabajo sin informar a la Subdirección Administrativa o a la ARL."/>
    <n v="16"/>
    <x v="15"/>
    <x v="1"/>
    <x v="2"/>
    <n v="6000"/>
    <s v="Alta"/>
    <n v="0.8"/>
    <s v="Catastrófico"/>
    <n v="1"/>
    <s v="Extremo"/>
    <n v="18"/>
    <s v="*Notificar a la ARL"/>
    <s v="X"/>
    <m/>
    <s v="Preventivo"/>
    <s v="Manual"/>
    <m/>
    <s v="Documentado"/>
    <s v="Continua"/>
    <s v="Con registro"/>
    <s v="Media"/>
    <s v="Catastrófico"/>
    <s v="Extremo"/>
    <s v="Reducir"/>
    <s v="*Emitir una circular informando a funcionarios y contratistas la obligatoriedad de informar a la Subdirección Administrativa  sobre los desplazamientos que se requieran realizar fuera de su puesto de trabajo,  para ser informados con antelación a la respectiva ARL"/>
    <s v="Subdirector administrativo y financiero_x000a_Contratista responsable del SG-SST COPAST"/>
    <s v="Mensual"/>
    <s v="1- 5 Abril_x000a_1-5 Julio_x000a_1-5 Oct_x000a_15-20 Dic"/>
    <s v="El Sayf debe garantizar que se implementen los controles de la matriz de peligros "/>
    <s v="En curso"/>
  </r>
  <r>
    <x v="4"/>
    <s v="CONTEXTO INTERNO"/>
    <s v="AFECTACIÓN ECONÓMICO"/>
    <s v="* Falta de personal idóneo para el manejo del archivo._x000a_* Inexistencia de un espacio adecuado para el archivo central de la entidad."/>
    <n v="17"/>
    <x v="16"/>
    <x v="1"/>
    <x v="2"/>
    <n v="6000"/>
    <s v="Alta"/>
    <n v="0.8"/>
    <s v="Catastrófico"/>
    <n v="1"/>
    <s v="Extremo"/>
    <n v="19"/>
    <s v="Dar cumplimiento a la Ley de Archivo"/>
    <m/>
    <m/>
    <s v="Preventivo"/>
    <s v="Manual"/>
    <m/>
    <s v="Documentado"/>
    <s v="Continua"/>
    <s v="Con registro"/>
    <s v="Media"/>
    <s v="Mayor"/>
    <s v="Alto"/>
    <s v="Reducir"/>
    <s v="*Implementar la ley de archivo_x000a__x000a_*Realizar informe de seguimiento semestral sobre el avance en la implementación de la ley."/>
    <s v="Director General-Subdirector administrativo y financiero"/>
    <s v="30 Jun _x000a_10 Dic "/>
    <s v="1- 5 Abril_x000a_1-5 Julio_x000a_1-5 Oct_x000a_15-20 Dic"/>
    <s v="Monitoreo de aciones implementadas por parte del encargado del archivo."/>
    <s v="En curso"/>
  </r>
  <r>
    <x v="4"/>
    <s v="CONTEXTO INTERNO"/>
    <s v="AFECTACIÓN ECONÓMICO"/>
    <s v="Cumplimiento de la vida útil y no se cuenta con presupuesto para su renovación"/>
    <n v="18"/>
    <x v="17"/>
    <x v="1"/>
    <x v="3"/>
    <n v="5000"/>
    <s v="Alta"/>
    <n v="0.8"/>
    <s v="Catastrófico"/>
    <n v="1"/>
    <s v="Extremo"/>
    <n v="20"/>
    <s v="Seguridad permanente para la institución"/>
    <s v="X"/>
    <m/>
    <s v="Preventivo"/>
    <s v="Manual"/>
    <m/>
    <s v="Documentado"/>
    <s v="Continua"/>
    <s v="Con registro"/>
    <s v="Media"/>
    <s v="Mayor"/>
    <s v="Alto"/>
    <s v="Reducir"/>
    <s v="Realizar una depuración de la vida útil de los recursos fisicos de la entidad e informar a la dirección general sobre la necesidad de renovación"/>
    <s v="Director General-Subdirector administrativo y financiero"/>
    <d v="2021-06-30T00:00:00"/>
    <s v="_x000a_1-5 Julio_x000a_15-20 Dic"/>
    <s v="Monitoreo de aciones implementadas por parte del encargado de recursos fisicos"/>
    <s v="En curso"/>
  </r>
  <r>
    <x v="4"/>
    <s v="CONTEXTO INTERNO"/>
    <s v="AFECTACIÓN ECONÓMICO"/>
    <s v="*Desconocimiento de los controles ambientales_x000a_*Falta de personal para la gestión de los riesgos ambientales"/>
    <n v="19"/>
    <x v="18"/>
    <x v="1"/>
    <x v="3"/>
    <n v="600"/>
    <s v="Media"/>
    <n v="0.6"/>
    <s v="Moderado"/>
    <n v="0.6"/>
    <s v="Moderado"/>
    <n v="21"/>
    <s v="Programas de control ambiental, procedimiento y matriz para la identificación de aspectos y evaluación de impactos ambientales"/>
    <s v="X"/>
    <s v="X"/>
    <s v="Preventivo"/>
    <s v="Manual"/>
    <m/>
    <s v="Documentado"/>
    <s v="Continua"/>
    <s v="Con registro"/>
    <s v="Baja"/>
    <s v="Menor"/>
    <s v="Moderado"/>
    <s v="Reducir"/>
    <s v="*Gestión de un apoyo para monitorear la implementación de los programas ambientales (UEA; UEE; PGIR) _x000a__x000a_*Realizar seguimiento y medición a los programas de gestión ambiental"/>
    <s v="Subdirector administrativo y financiero"/>
    <s v="30 Marzo _x000a_30 Junio_x000a_30 Sep_x000a_10 Dic "/>
    <s v="_x000a_1-5 Julio_x000a_15-20 Dic"/>
    <s v="Monitoreo de aciones implementadas por parte del encargado de la gestión ambiental"/>
    <s v="En curso"/>
  </r>
  <r>
    <x v="5"/>
    <s v="CONTEXTO INTERNO"/>
    <s v="AFECTACIÓN ECONÓMICO"/>
    <s v="*Crisis económica empresarial generada por el covid-19_x000a_*Alislamiento preventivo generado por el Covid-19_x000a_*Trabajo remoto generado por  el covid-19."/>
    <n v="20"/>
    <x v="19"/>
    <x v="1"/>
    <x v="1"/>
    <n v="500"/>
    <s v="Media"/>
    <n v="0.6"/>
    <s v="Moderado"/>
    <n v="0.6"/>
    <s v="Moderado"/>
    <n v="22"/>
    <s v="*Diseño e implementación de estrategias"/>
    <s v="X"/>
    <s v="X"/>
    <s v="Preventivo"/>
    <s v="Manual"/>
    <m/>
    <s v="Documentado"/>
    <s v="Continua"/>
    <s v="Con registro"/>
    <s v="Baja"/>
    <s v="Menor"/>
    <s v="Moderado"/>
    <s v="Reducir"/>
    <s v="*Diseñar e implementar estrategias que coadyuven al cumplimiento de los objetivos de los proyectos vigentes cuyo desarrollo se ha visto afectado por la crisis generada por el covid-19."/>
    <s v="Subdirector técnico_x000a_Contratista encargado de proyectos"/>
    <s v="30 Marzo _x000a_30 Junio_x000a_30 Sep_x000a_10 Dic "/>
    <s v="_x000a_1-5 Julio_x000a_15-20 Dic"/>
    <s v="Monitoreo de aciones implementadas por parte de los coordinadores de proyectos."/>
    <s v="En curso"/>
  </r>
  <r>
    <x v="6"/>
    <s v="CONTEXTO INTERNO"/>
    <s v="AFECTACIÓN ECONÓMICO"/>
    <s v="Existencia de una sola persona en el cumplimiento de las funciones"/>
    <n v="21"/>
    <x v="20"/>
    <x v="1"/>
    <x v="1"/>
    <n v="5000"/>
    <s v="Alta"/>
    <n v="0.8"/>
    <s v="Catastrófico"/>
    <n v="1"/>
    <s v="Extremo"/>
    <n v="23"/>
    <s v="Equipo interdisciplinario de control interno conformado "/>
    <s v="X"/>
    <m/>
    <s v="Preventivo"/>
    <s v="Manual"/>
    <m/>
    <s v="Documentado"/>
    <s v="Continua"/>
    <s v="Con registro"/>
    <s v="Media"/>
    <s v="Mayor"/>
    <s v="Alto"/>
    <s v="Reducir"/>
    <s v="*Crear cultura en la institución de autocontrol a través de sesiones de trabajo con los funcionarios de la entidad_x000a_*Informar a la dirección la necesidad de contar con recurso humano calificado para adelantar los fines de control interno."/>
    <s v="Jefe de Control Interno"/>
    <s v="30 Marzo _x000a_30 Junio_x000a_30 Sep_x000a_10 Dic "/>
    <s v="_x000a_1-5 Julio_x000a_15-20 Dic"/>
    <s v="Monitoreo de aciones implementadas por parte del jefe de control interno"/>
    <s v="En curso"/>
  </r>
  <r>
    <x v="6"/>
    <s v="CONTEXTO EXTERNO"/>
    <s v="AFECTACIÓN REPUTACIONAL"/>
    <s v="*Desconocimiento de la legislación vigente_x000a_*Falta de recursos para formación."/>
    <n v="22"/>
    <x v="21"/>
    <x v="1"/>
    <x v="1"/>
    <n v="5000"/>
    <s v="Alta"/>
    <n v="0.8"/>
    <s v="Catastrófico"/>
    <n v="1"/>
    <s v="Extremo"/>
    <n v="24"/>
    <s v="Formación en actualización de las normas de control interno"/>
    <s v="X"/>
    <m/>
    <s v="Preventivo"/>
    <s v="Manual"/>
    <m/>
    <s v="Documentado"/>
    <s v="Continua"/>
    <s v="Con registro"/>
    <s v="Media"/>
    <s v="Mayor"/>
    <s v="Alto"/>
    <s v="Reducir"/>
    <s v="*Incorporar en el PIC formación en normas de control interno_x000a_*Asistir a un congreso anual referente a las responsabilidades de los Controles Internos"/>
    <s v="Jefe de Control Interno"/>
    <s v="30 Marzo _x000a_30 Junio_x000a_30 Sep_x000a_10 Dic "/>
    <s v="_x000a_1-5 Julio_x000a_15-20 Dic"/>
    <s v="Monitoreo de aciones implementadas por parte del jefe de control interno"/>
    <s v="En curso"/>
  </r>
  <r>
    <x v="6"/>
    <s v="CONTEXTO EXTERNO"/>
    <s v="AFECTACIÓN ECONÓMICO"/>
    <s v="*Desconocimiento del MIPG y los factores de evaluación del FURAG_x000a_*No involucrar la evaluación del FURAG en la planeación Inst."/>
    <n v="23"/>
    <x v="22"/>
    <x v="1"/>
    <x v="1"/>
    <n v="5000"/>
    <s v="Alta"/>
    <n v="0.8"/>
    <s v="Catastrófico"/>
    <n v="1"/>
    <s v="Extremo"/>
    <n v="25"/>
    <s v="Cumplimiento de la normatividad MIPG"/>
    <s v="X"/>
    <m/>
    <s v="Preventivo"/>
    <s v="Manual"/>
    <m/>
    <s v="Documentado"/>
    <s v="Continua"/>
    <s v="Con registro"/>
    <s v="Baja"/>
    <s v="Menor"/>
    <s v="Moderado"/>
    <s v="Reducir"/>
    <s v="*Realizar dentro del Comité de Control Interno -CICI, la revisión de la evaluación realizada por el FURAG frente a los temas que se vienen incumplimiento._x000a_*Recomendar a la Alta Dirección los temas a incorporar en la Planeación Estratégica"/>
    <s v="Jefe de Control Interno_x000a_Planeación"/>
    <s v="1- 5 Abril_x000a_1-5 Julio_x000a_1-5 Oct_x000a_15-20 Dic"/>
    <s v="1- 5 Abril_x000a_1-5 Julio_x000a_1-5 Oct_x000a_15-20 Dic"/>
    <s v="Monitoreo de aciones implementadas por parte del jefe de control interno"/>
    <s v="En curso"/>
  </r>
  <r>
    <x v="6"/>
    <s v="CONTEXTO INTERNO"/>
    <s v="AFECTACIÓN ECONÓMICO"/>
    <s v="*Desconocimiento de la Gestión de Riesgos_x000a_*Falta sentido de pertenencia_x000a_*Falta sensibilización frente a la identificación de riesgos"/>
    <n v="24"/>
    <x v="23"/>
    <x v="1"/>
    <x v="1"/>
    <n v="500"/>
    <s v="Media"/>
    <n v="0.6"/>
    <s v="Moderado"/>
    <n v="0.6"/>
    <s v="Moderado"/>
    <n v="26"/>
    <s v="Cumplimiento de la normatividad MIPG"/>
    <s v="X"/>
    <m/>
    <s v="Preventivo"/>
    <s v="Manual"/>
    <m/>
    <s v="Documentado"/>
    <s v="Continua"/>
    <s v="Con registro"/>
    <s v="Baja"/>
    <s v="Menor"/>
    <s v="Moderado"/>
    <s v="Reducir"/>
    <s v="*Capacitación sobre la importancia de la Gestión de Riesgo en el accionar público._x000a_*Resaltar institucionalmente al área que desmuestre el empoderamiento en la gestión de los riesgos de su dependencia._x000a_*Seguimiento desde el CICI cuatrimestralmente a la gestión de los riesgos"/>
    <s v="Jefe de Control Interno"/>
    <s v="1- 5 Abril_x000a_1-5 Julio_x000a_1-5 Oct_x000a_15-20 Dic"/>
    <s v="1- 5 Abril_x000a_1-5 Julio_x000a_1-5 Oct_x000a_15-20 Dic"/>
    <s v="Monitoreo de aciones implementadas por parte del jefe de control interno"/>
    <s v="En curso"/>
  </r>
  <r>
    <x v="6"/>
    <s v="CONTEXTO INTERNO"/>
    <s v="AFECTACIÓN ECONÓMICO"/>
    <s v="*Desconocimiento       Falta de procedimiento"/>
    <n v="25"/>
    <x v="24"/>
    <x v="2"/>
    <x v="1"/>
    <n v="500"/>
    <s v="Media"/>
    <n v="0.6"/>
    <s v="Moderado"/>
    <n v="0.6"/>
    <s v="Moderado"/>
    <n v="27"/>
    <s v="Cumplimiento de las acciones de control "/>
    <s v="X"/>
    <m/>
    <s v="Preventivo"/>
    <s v="Manual"/>
    <m/>
    <s v="Documentado"/>
    <s v="Continua"/>
    <s v="Con registro"/>
    <s v="Baja"/>
    <s v="Menor"/>
    <s v="Moderado"/>
    <s v="Reducir"/>
    <s v="Informar a la Dirección sobre el estado actual de la seguridad de las clave de acceso a los sistemas de la entidad (servidor, computadores, sistemas en general)."/>
    <s v="Ingeniero de Sistemas  - Jefe de Control Interno   "/>
    <s v="1- 5 Abril_x000a_1-5 Julio_x000a_1-5 Oct_x000a_15-20 Dic"/>
    <s v="1- 5 Abril_x000a_1-5 Julio_x000a_1-5 Oct_x000a_15-20 Dic"/>
    <s v="Monitoreo de aciones implementadas por parte del jefe de control interno"/>
    <s v="En curso"/>
  </r>
  <r>
    <x v="6"/>
    <s v="CONTEXTO INTERNO"/>
    <s v="AFECTACIÓN ECONÓMICO"/>
    <s v="* La no realización de entrega del cargo (elementos, información digital, archivo) entre funcionario entrante y el saliente"/>
    <n v="26"/>
    <x v="25"/>
    <x v="1"/>
    <x v="1"/>
    <n v="500"/>
    <s v="Media"/>
    <n v="0.6"/>
    <s v="Moderado"/>
    <n v="0.6"/>
    <s v="Moderado"/>
    <n v="28"/>
    <s v="*Entrega de cargo a  funcionario entrante"/>
    <s v="X"/>
    <m/>
    <s v="Preventivo"/>
    <s v="Manual"/>
    <m/>
    <s v="Documentado"/>
    <s v="Continua"/>
    <s v="Con registro"/>
    <s v="Baja"/>
    <s v="Menor"/>
    <s v="Moderado"/>
    <s v="Reducir"/>
    <s v="Solicitar a la Subdirección  Administrativa y Financiera (con copia a la Dirección) se haga exigible la entrega del cargo (elementos inventarios, información digital, archivo físico) mediante acta  por parte del funcionario saliente al funcionario designado para que se agilicen los procesos de empalme o a la Dirección General según sea el caso."/>
    <s v="Jefe de Control Interno"/>
    <s v="1- 5 Abril_x000a_1-5 Julio_x000a_1-5 Oct_x000a_15-20 Dic"/>
    <s v="1- 5 Abril_x000a_1-5 Julio_x000a_1-5 Oct_x000a_15-20 Dic"/>
    <s v="Monitoreo de aciones implementadas por parte del jefe de control interno"/>
    <s v="En curso"/>
  </r>
  <r>
    <x v="7"/>
    <s v="CONTEXTO INTERNO"/>
    <s v="AFECTACIÓN ECONÓMICO"/>
    <s v="*Falta de seguridad del sitio del archivo_x000a_*Existencia de  factores de riesgo biológico como roedores y comején "/>
    <n v="27"/>
    <x v="26"/>
    <x v="1"/>
    <x v="1"/>
    <n v="8000"/>
    <s v="Muy Alta"/>
    <n v="1"/>
    <s v="Moderado"/>
    <n v="0.8"/>
    <s v="Alto"/>
    <n v="29"/>
    <s v="Espacio adecuado para proteger y controlar el archivo de gestión bajo custodia de la oficina jurídica"/>
    <s v="X"/>
    <m/>
    <s v="Preventivo"/>
    <s v="Manual"/>
    <m/>
    <s v="Documentado"/>
    <s v="Continua"/>
    <s v="Con registro"/>
    <s v="Baja"/>
    <s v="Menor"/>
    <s v="Moderado"/>
    <s v="Reducir"/>
    <s v="*Digitalización de los expedientes (con disposición segura de la información) para garantizar que frente a la pérdida física se disponga de la digital. "/>
    <s v="Asesor Jurídico"/>
    <s v="1- 5 Abril_x000a_1-5 Julio_x000a_1-5 Oct_x000a_15-20 Dic"/>
    <s v="1- 5 Abril_x000a_1-5 Julio_x000a_1-5 Oct_x000a_15-20 Dic"/>
    <s v="Monitoreo de aciones implementadas por parte deL Asesor Juridico"/>
    <s v="En curso"/>
  </r>
  <r>
    <x v="7"/>
    <s v="CONTEXTO INTERNO"/>
    <s v="AFECTACIÓN ECONÓMICO"/>
    <s v="*Falta al deber funcional de cumplir con la ley y el manual de supervisión_x000a__x000a_*Carga laboral y de supervisión excesiva_x000a__x000a_*Falta de personal"/>
    <n v="28"/>
    <x v="27"/>
    <x v="1"/>
    <x v="1"/>
    <n v="10000"/>
    <s v="Muy Alta"/>
    <n v="1"/>
    <s v="Moderado"/>
    <n v="0.8"/>
    <s v="Alto"/>
    <n v="30"/>
    <s v="Cumlimiento del manual de supervisión y del procedimiento de supervisión"/>
    <s v="X"/>
    <m/>
    <s v="Preventivo"/>
    <s v="Manual"/>
    <m/>
    <s v="Documentado"/>
    <s v="Continua"/>
    <s v="Con registro"/>
    <s v="Baja"/>
    <s v="Menor"/>
    <s v="Moderado"/>
    <s v="Reducir"/>
    <s v="*Solicitar a la Subdirección administrativa y financiera judicantes que apoyen el proceso. _x000a_*Una vez se cuente con los judicantes, capacitarlos para que apoyec la verificación documental de los expedientes contractuales. "/>
    <s v="Asesor Jurídico"/>
    <s v="1- 5 Abril_x000a_1-5 Julio_x000a_1-5 Oct_x000a_15-20 Dic"/>
    <s v="1- 5 Abril_x000a_1-5 Julio_x000a_1-5 Oct_x000a_15-20 Dic"/>
    <s v="Monitoreo de aciones implementadas por parte deL Asesor Juridico"/>
    <s v="En curso"/>
  </r>
  <r>
    <x v="7"/>
    <s v="CONTEXTO INTERNO"/>
    <s v="AFECTACIÓN ECONÓMICO"/>
    <s v="*La entidad no cuenta con profesionales del área jurídica que tengan conocimientos epecíficos en estudios de mercado y de sector"/>
    <n v="29"/>
    <x v="28"/>
    <x v="1"/>
    <x v="1"/>
    <n v="30"/>
    <s v="Baja"/>
    <n v="0.4"/>
    <s v="Mayor"/>
    <n v="0.8"/>
    <s v="Alto"/>
    <n v="31"/>
    <s v="Cumlimiento del manual de supervisión y del procedimiento de supervisión"/>
    <s v="X"/>
    <m/>
    <s v="Preventivo"/>
    <s v="Manual"/>
    <m/>
    <s v="Documentado"/>
    <s v="Continua"/>
    <s v="Con registro"/>
    <s v="Media"/>
    <s v="Moderado"/>
    <s v="Moderado"/>
    <s v="Reducir"/>
    <s v="*Realizar capacitación al contratista encargado de los estudiosde mercado y  del sector y  un funcionario de la subdireccion administrativa y financiera  para fortalecer lel proceso."/>
    <s v="Asesor Juridico_x000a_Subdirector administrativo y financiero          "/>
    <s v="1- 5 Abril_x000a_1-5 Julio_x000a_1-5 Oct_x000a_15-20 Dic"/>
    <s v="1- 5 Abril_x000a_1-5 Julio_x000a_1-5 Oct_x000a_15-20 Dic"/>
    <s v="Monitoreo de aciones implementadas por parte deL Asesor Juridico"/>
    <s v="En curso"/>
  </r>
  <r>
    <x v="7"/>
    <s v="CONTEXTO INTERNO"/>
    <s v="AFECTACIÓN REPUTACIONAL"/>
    <s v=" Falta de un procedimiento en donde se establezca los roles y las responsabilidades del cargue de la información contractual._x000a_Falta de capacitación a las personas encargadas del cargue de la información. _x000a_Falta de seguimiento al cargue de la información."/>
    <n v="30"/>
    <x v="29"/>
    <x v="2"/>
    <x v="1"/>
    <n v="5000"/>
    <s v="Alta"/>
    <n v="0.8"/>
    <s v="Catastrófico"/>
    <n v="1"/>
    <s v="Extremo"/>
    <n v="20"/>
    <s v="Diseño e implementación de procedimiento de cargue de información contractual."/>
    <s v="X"/>
    <m/>
    <s v="Preventivo"/>
    <s v="Manual"/>
    <m/>
    <s v="Documentado"/>
    <s v="Continua"/>
    <s v="Con registro"/>
    <s v="Media"/>
    <s v="Mayor"/>
    <s v="Alto"/>
    <s v="Reducir"/>
    <s v="*Diseñar procedimiento en donde se establezca roles y actividades que permitan garantizar el cargue de la información contractua. _x000a_*Realizar monitoreo al cargue de la información contractual en los diferentes sistemas."/>
    <s v="Asesor Jurídico"/>
    <s v="1- 5 Abril_x000a_1-5 Julio_x000a_1-5 Oct_x000a_15-20 Dic"/>
    <s v="1- 5 Abril_x000a_1-5 Julio_x000a_1-5 Oct_x000a_15-20 Dic"/>
    <s v="Monitoreo de aciones implementadas por parte deL Asesor Juridico"/>
    <s v="En curso"/>
  </r>
  <r>
    <x v="8"/>
    <s v="CONTEXTO INTERNO"/>
    <s v="AFECTACIÓN ECONÓMICO"/>
    <s v="* Que hackeen las cuentas de correo electrónico y sistemas de la entidad_x000a_* Que no exista un manual de procedimientos en el área de sistemas."/>
    <n v="31"/>
    <x v="30"/>
    <x v="2"/>
    <x v="1"/>
    <n v="7000"/>
    <s v="Muy Alta"/>
    <n v="1"/>
    <s v="Moderado"/>
    <n v="0.8"/>
    <s v="Alto"/>
    <n v="29"/>
    <s v="Implementación del manual de procesos y procedimientos del área de informática "/>
    <s v="X"/>
    <m/>
    <s v="Preventivo"/>
    <s v="Manual"/>
    <m/>
    <s v="Documentado"/>
    <s v="Continua"/>
    <s v="Con registro"/>
    <s v="Baja"/>
    <s v="Menor"/>
    <s v="Moderado"/>
    <s v="Reducir"/>
    <s v="*Implementar los procedimientos adoptados_x000a_*Capacitación a todo personal, respecto al uso seguro de correos electrónicos institucionales y sistemas de información.                       *Copias locales de la información de la página web cada 15 días                                                           _x000a_"/>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1. Por fallas en el pbx_x000a__x000a_2. No se contrató la configuración de las líneas telefónicas en troncal PBX"/>
    <n v="32"/>
    <x v="31"/>
    <x v="1"/>
    <x v="1"/>
    <n v="6000"/>
    <s v="Muy Alta"/>
    <n v="1"/>
    <s v="Moderado"/>
    <n v="0.8"/>
    <s v="Alto"/>
    <n v="33"/>
    <s v="*Efectiva implementación de un servicio de telecomunicaciones para la entidad"/>
    <s v="X"/>
    <s v="X"/>
    <s v="Preventivo"/>
    <s v="Manual"/>
    <m/>
    <s v="Documentado"/>
    <s v="Continua"/>
    <s v="Con registro"/>
    <s v="Baja"/>
    <s v="Menor"/>
    <s v="Moderado"/>
    <s v="Reducir"/>
    <s v="*Realizar informe con necesidades de mantenimiento del equipo requerido para PBX y presentarlo a la Dirección Gral y a la Subdiraf_x000a_*Disponer de una linea celular para la atención al publico en general."/>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Software libre                     *No está automatizada la descarga de la información"/>
    <n v="33"/>
    <x v="32"/>
    <x v="2"/>
    <x v="1"/>
    <n v="1000"/>
    <s v="Media"/>
    <n v="0.6"/>
    <s v="Moderado"/>
    <n v="0.6"/>
    <s v="Moderado"/>
    <n v="35"/>
    <s v="Realizar mensualemente una copia de seguridad de la información"/>
    <s v="X"/>
    <m/>
    <s v="Preventivo"/>
    <s v="Manual"/>
    <m/>
    <s v="Documentado"/>
    <s v="Continua"/>
    <s v="Con registro"/>
    <s v="Muy Baja"/>
    <s v="Menor"/>
    <s v="Bajo"/>
    <s v="Reducir"/>
    <s v="*El ingeniero de sistemas deberá supervisar que todos los contratistas y funcionarios realicen mensualemnte una copia de seguridad y que la información quede guardada en el servidor "/>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Trabajar en equipos que no son de la entidad_x000a_* La falta o deficiente utilización de antivirus tanto en los equipos personales utilizados para el teletrabajo, como los equipos propios de la entidad                                      * La falta de una copia de seguridad de la información cada cierto período de tiempo_x000a_*Deficiente red de internet"/>
    <n v="34"/>
    <x v="33"/>
    <x v="2"/>
    <x v="1"/>
    <n v="5000"/>
    <s v="Muy Alta"/>
    <n v="1"/>
    <s v="Mayor"/>
    <n v="0.8"/>
    <s v="Alto"/>
    <n v="41"/>
    <s v="*Adquirir según calendarios las licencias de antivirus               _x000a_*Realizar copia de seguridad una vez al mes"/>
    <s v="X"/>
    <m/>
    <s v="Preventivo"/>
    <s v="Manual"/>
    <m/>
    <s v="Documentado"/>
    <s v="Continua"/>
    <s v="Con registro"/>
    <s v="Baja"/>
    <s v="Menor"/>
    <s v="Moderado"/>
    <s v="Reducir"/>
    <s v="*Emitir una comunicación a la dirección, argumentando los riesgos que se tienen al no contar con las debias licencias de antivirus para los equipos     _x000a_*Enviar a través de correo institucional desde el área de sistemas la solicitud a funcionarios y contratistas que no esten utilizando equipos propios de la entidad dentro de la modalidad de teletrabajo para la creación de un drive en donde se pueda subir la información, mientras se supera la contingencia y al regresar a las actividades denro de la oficina esta información debe ser entregada al ingeniero para que realice la debida copia de seguridad.  _x000a_*Realizar copia de seguridad por lo menos una vez al mes en todos los equipos de la entidad"/>
    <s v="Ing. De Sistemas"/>
    <s v="1- 5 Abril_x000a_1-5 Julio_x000a_1-5 Oct_x000a_15-20 Dic"/>
    <s v="1- 5 Abril_x000a_1-5 Julio_x000a_1-5 Oct_x000a_15-20 Dic"/>
    <s v="Monitoreo de aciones implementadas por parte del Ingeniero de Sistemas"/>
    <s v="En curso"/>
  </r>
  <r>
    <x v="8"/>
    <s v="CONTEXTO EXTERNO"/>
    <s v="AFECTACIÓN ECONÓMICO"/>
    <s v="Uso de nuevas plataformas digitales gratuitas con falta de garantías de seguridad digital "/>
    <n v="35"/>
    <x v="34"/>
    <x v="2"/>
    <x v="4"/>
    <n v="5000"/>
    <s v="Muy Alta"/>
    <n v="1"/>
    <s v="Mayor"/>
    <n v="0.8"/>
    <s v="Alto"/>
    <n v="39"/>
    <s v="*Adquisión de herramientas tecnológicas y/o de comunicación virtual "/>
    <s v="X"/>
    <m/>
    <s v="Preventivo"/>
    <s v="Manual"/>
    <m/>
    <s v="Documentado"/>
    <s v="Continua"/>
    <s v="Con registro"/>
    <s v="Media"/>
    <s v="Moderado"/>
    <s v="Moderado"/>
    <s v="Reducir"/>
    <s v="* Emitir correo electrónico  desde el área de sistemas a todos los funcionarios y contratistas orientando sobre las maneras adecuadas de compartir información importante de la institución al momento de  la utilización de las plataforma virtuales que se vienen utilizando durante la contingencia.                                                        *Proponer a la Subdirección Administrativa y Financiera la adquisición de herramientas de comunicación virtual. "/>
    <s v="Ing. De Sistemas"/>
    <s v="30 Junio"/>
    <s v="1-5 Julio"/>
    <s v="El ing. de sistemas informe y evidencia la necesidad de la herramienta tecnólgica y/o de comunicación virtual"/>
    <s v="En curso"/>
  </r>
  <r>
    <x v="9"/>
    <s v="CONTEXTO INTERNO"/>
    <s v="AFECTACIÓN ECONÓMICO"/>
    <s v="Cambio de personal periodicamente_x000a_Inasistencia del personal involucrado._x000a_Desconocimiento de los procedimientos adoptados"/>
    <n v="36"/>
    <x v="35"/>
    <x v="1"/>
    <x v="1"/>
    <n v="500"/>
    <s v="Media"/>
    <n v="0.6"/>
    <s v="Mayor"/>
    <n v="0.8"/>
    <s v="Alto"/>
    <n v="42"/>
    <s v="*Realizar revisión periódica  y depuración de las políticas, manuales y procedimientos con los dueños de los procesos y hacer actualización respectiva."/>
    <s v="X"/>
    <s v="X"/>
    <s v="Preventivo"/>
    <s v="Manual"/>
    <m/>
    <s v="Documentado"/>
    <s v="Continua"/>
    <s v="Con registro"/>
    <s v="Muy Baja"/>
    <s v="Menor"/>
    <s v="Bajo"/>
    <s v="Reducir"/>
    <s v="* Socialización e Implementación de los procedimientos adoptados relacoionados con los subprocesos misionales_x000a_*Realizar auditoría al cumplimiento de los procedimientos adoptados"/>
    <s v="Delegado de Calidad y equipo de apoyo SIGC"/>
    <s v="30 Marzo _x000a_30 Junio_x000a_30 Sep_x000a_10 Dic "/>
    <s v="1- 5 Abril_x000a_1-5 Julio_x000a_1-5 Oct_x000a_15-20 Dic"/>
    <s v="El delegado de Calidad y el equipo de apoyo deben estar en permanente seguimiento a la implentación del SIGC "/>
    <s v="En curso"/>
  </r>
  <r>
    <x v="9"/>
    <s v="CONTEXTO INTERNO"/>
    <s v="AFECTACIÓN ECONÓMICO"/>
    <s v="Desconocimiento de los funcionarios del SIGC y del procedimiento de control de cambios."/>
    <n v="37"/>
    <x v="36"/>
    <x v="1"/>
    <x v="1"/>
    <n v="5000"/>
    <s v="Muy Alta"/>
    <n v="1"/>
    <s v="Mayor"/>
    <n v="0.8"/>
    <s v="Alto"/>
    <n v="41"/>
    <s v="Desconocimiento de los funcionarios del SIGC y del procedimiento de control de cambios."/>
    <s v="X"/>
    <m/>
    <s v="Preventivo"/>
    <s v="Manual"/>
    <m/>
    <s v="Documentado"/>
    <s v="Continua"/>
    <s v="Con registro"/>
    <s v="Baja"/>
    <s v="Menor"/>
    <s v="Moderado"/>
    <s v="Reducir"/>
    <s v="*Realizar revisión periódica  y depuración de las políticas, manuales y procedimientos con los dueños de los procesos y hacer actualización respectiva."/>
    <s v="Delegado de Calidad y equipo de apoyo SIGC"/>
    <s v="30 Marzo _x000a_30 Junio_x000a_30 Sep_x000a_10 Dic "/>
    <s v="1- 5 Abril_x000a_1-5 Julio_x000a_1-5 Oct_x000a_15-20 Dic"/>
    <s v="El delegado de Calidad y el equipo de apoyo deben estar en permanente seguimiento a la implentación del SIGC "/>
    <s v="En curso"/>
  </r>
  <r>
    <x v="9"/>
    <s v="CONTEXTO INTERNO"/>
    <s v="AFECTACIÓN ECONÓMICO"/>
    <s v="*Documentación obsoleta en el Sistema Integrado de Gestión de Calidad, debido a la ausencia de apoyo profesional para la implementación de SIGC o cambio periodico del mismo."/>
    <n v="38"/>
    <x v="37"/>
    <x v="1"/>
    <x v="1"/>
    <n v="500"/>
    <s v="Media"/>
    <n v="0.6"/>
    <s v="Mayor"/>
    <n v="0.8"/>
    <s v="Alto"/>
    <n v="42"/>
    <s v="*Realizar revisión periódica  y depuración de las políticas, manuales y procedimientos con los dueños de los procesos y hacer actualización respectiva."/>
    <s v="X"/>
    <s v="X"/>
    <s v="Preventivo"/>
    <s v="Manual"/>
    <m/>
    <s v="Documentado"/>
    <s v="Continua"/>
    <s v="Con registro"/>
    <s v="Muy Baja"/>
    <s v="Menor"/>
    <s v="Bajo"/>
    <s v="Reducir"/>
    <s v="*Realizar revisión periódica  y depuración de las políticas, manuales y procedimientos con los dueños de los procesos y hacer actualización respectiva."/>
    <s v="Delegado de Calidad y equipo de apoyo SIGC"/>
    <s v="30 Marzo _x000a_30 Junio_x000a_30 Sep_x000a_10 Dic "/>
    <s v="1- 5 Abril_x000a_1-5 Julio_x000a_1-5 Oct_x000a_15-20 Dic"/>
    <s v="El delegado de Calidad y el equipo de apoyo deben estar en permanente actualización del SIGC "/>
    <s v="En curso"/>
  </r>
</pivotCacheRecords>
</file>

<file path=xl/pivotCache/pivotCacheRecords2.xml><?xml version="1.0" encoding="utf-8"?>
<pivotCacheRecords xmlns="http://schemas.openxmlformats.org/spreadsheetml/2006/main" xmlns:r="http://schemas.openxmlformats.org/officeDocument/2006/relationships" count="32">
  <r>
    <x v="0"/>
    <x v="0"/>
    <s v="AFECTACIÓN ECONÓMICO"/>
    <s v="*Falta  de socialización del código de ética y buen gobierno _x000a_*Incumplimiento del código disciplinario"/>
    <n v="1"/>
    <s v="Incumplimiento de las normas disciplinarias y de buena conducta por parte de los servidores públicos."/>
    <x v="0"/>
    <s v="FRAUDE INTERNO"/>
  </r>
  <r>
    <x v="0"/>
    <x v="1"/>
    <s v="AFECTACIÓN ECONÓMICO"/>
    <s v="*Insuficiencia de recursos económicos, humanos y fisicos "/>
    <n v="2"/>
    <s v="Incumplimiento de las metas del plan de acción institucional y/o las necesidades del Instituto"/>
    <x v="1"/>
    <s v="EJECUCIÓN Y ADMINISTRACIÓN DE PROCESOS"/>
  </r>
  <r>
    <x v="0"/>
    <x v="0"/>
    <s v="AFECTACIÓN ECONÓMICO"/>
    <s v="*Fallas en la planeación del presupuesto             "/>
    <n v="3"/>
    <s v="Fallas en la adquisición de los bienes y servicios requeridos por la entidad "/>
    <x v="1"/>
    <s v="EJECUCIÓN Y ADMINISTRACIÓN DE PROCESOS"/>
  </r>
  <r>
    <x v="1"/>
    <x v="0"/>
    <s v="AFECTACIÓN ECONÓMICO"/>
    <s v="*Insuficiencia de recursos para pagos de demandas y otras obligaciones no contempladas por el presupuesto"/>
    <n v="4"/>
    <s v="Que se realicen pagos de obligaciones  no contempladas en el presupuesto"/>
    <x v="0"/>
    <s v="FRAUDE INTERNO"/>
  </r>
  <r>
    <x v="2"/>
    <x v="0"/>
    <s v="AFECTACIÓN ECONÓMICO"/>
    <s v="* Falta flujo de información  entre áreas al interior de la entidad"/>
    <n v="5"/>
    <s v="Que se presente un error en el proceso de liquidación de estampillas y retenciones; en el pago de los contratos de apoyo, contratistas y funcionarios de planta."/>
    <x v="0"/>
    <s v="FRAUDE INTERNO"/>
  </r>
  <r>
    <x v="2"/>
    <x v="0"/>
    <s v="AFECTACIÓN ECONÓMICO"/>
    <s v="*Desconocimiento por parte de funcionarios del cronograma de entrega de informes financieros del instituto."/>
    <n v="6"/>
    <s v="Presentación extemporanéa ante los entes de control"/>
    <x v="1"/>
    <s v="EJECUCIÓN Y ADMINISTRACIÓN DE PROCESOS"/>
  </r>
  <r>
    <x v="2"/>
    <x v="0"/>
    <s v="AFECTACIÓN ECONÓMICO"/>
    <s v="*Falta de seguimiento al pago de las obligaciones"/>
    <n v="7"/>
    <s v="Presentación extemporanea de las obligaciones formales tributarias"/>
    <x v="1"/>
    <s v="EJECUCIÓN Y ADMINISTRACIÓN DE PROCESOS"/>
  </r>
  <r>
    <x v="2"/>
    <x v="0"/>
    <s v="AFECTACIÓN ECONÓMICO"/>
    <s v="*Alta rotación de personal de apoyo de la subdireccion administrativa y financiera._x000a_*Desconocimiento de los perfiles de GD."/>
    <n v="8"/>
    <s v="Falta de seguridad de los expedientes documentales y financieros de la entidad. "/>
    <x v="1"/>
    <s v="EJECUCIÓN Y ADMINISTRACIÓN DE PROCESOS"/>
  </r>
  <r>
    <x v="3"/>
    <x v="0"/>
    <s v="AFECTACIÓN ECONÓMICO"/>
    <s v="*Falta de disposición del personal para participar de las capacitaciones programadas por el instituto_x000a_"/>
    <n v="9"/>
    <s v="Que no se cumpla con el Programa Institucional de Capacitación"/>
    <x v="1"/>
    <s v="RELACIONES LABORALES"/>
  </r>
  <r>
    <x v="3"/>
    <x v="0"/>
    <s v="AFECTACIÓN ECONÓMICO"/>
    <s v="*Decisiones administrativas de la Dirección General"/>
    <n v="10"/>
    <s v="Alta rotación de personal de apoyo del área misional y administrativa"/>
    <x v="1"/>
    <s v="RELACIONES LABORALES"/>
  </r>
  <r>
    <x v="3"/>
    <x v="0"/>
    <s v="AFECTACIÓN ECONÓMICO"/>
    <s v="*Actos y condiciones inseguras"/>
    <n v="11"/>
    <s v="Ocurrencia de accidentes de trabajo y enfermedades laborales."/>
    <x v="1"/>
    <s v="RELACIONES LABORALES"/>
  </r>
  <r>
    <x v="3"/>
    <x v="1"/>
    <s v="AFECTACIÓN ECONÓMICO"/>
    <s v="*Afianzar los conocimientos adquiridos en las capacitaciones de atencion del plan de empergencias."/>
    <n v="12"/>
    <s v="Fallas en los controles en atención a emergencias y/o desastres"/>
    <x v="1"/>
    <s v="DAÑOS A ACTIVOS FIJOS/EVENTOS EXTERNOS"/>
  </r>
  <r>
    <x v="3"/>
    <x v="0"/>
    <s v="AFECTACIÓN ECONÓMICO"/>
    <s v="* El contacto con personas que posiblemente esten contaminados._x000a_ "/>
    <n v="13"/>
    <s v="Riesgo de contagio del Covid-19 a empleados y contratistas por el COVID-19."/>
    <x v="1"/>
    <s v="RELACIONES LABORALES"/>
  </r>
  <r>
    <x v="3"/>
    <x v="0"/>
    <s v="AFECTACIÓN ECONÓMICO"/>
    <s v="*  Disponibilidad de horario extendida                                                  * Exceso de responsabilidades laborales."/>
    <n v="14"/>
    <s v="Alteración de la salud mental (estrés, depresión, ansiedad, trastorno del sueño, entre otras) como consecuencia de la alta carga laboral."/>
    <x v="1"/>
    <s v="RELACIONES LABORALES"/>
  </r>
  <r>
    <x v="3"/>
    <x v="0"/>
    <s v="AFECTACIÓN ECONÓMICO"/>
    <s v="*Desplazamientos fuera del puesto de trabajo sin informar a la Subdirección Administrativa o a la ARL."/>
    <n v="15"/>
    <s v="Accidentes laborales no cubiertos por la ARL como consecuencia de no informar previamente desplazamientos fuera del puesto de trabajo."/>
    <x v="1"/>
    <s v="RELACIONES LABORALES"/>
  </r>
  <r>
    <x v="4"/>
    <x v="0"/>
    <s v="AFECTACIÓN ECONÓMICO"/>
    <s v="* Desconocimiento de los procedimientos e instrumentos archivisticos adoptados por el instituto debido a la alta rotación de personal de apoyo del área misional y administrativa"/>
    <n v="16"/>
    <s v="Deterioro o pérdida de los archivos de la entidad"/>
    <x v="1"/>
    <s v="RELACIONES LABORALES"/>
  </r>
  <r>
    <x v="5"/>
    <x v="0"/>
    <s v="AFECTACIÓN ECONÓMICO"/>
    <s v="*Cumplimiento de la vida útil y no se cuenta con presupuesto para su renovación_x000a_*Actualmente el IMEBHU cuenta con recursos fisicos como lo son carpas, mesas, sillas, sistema de solnido, los cuales debidio a su funcionalidad deben constante mente salir de las instalaciones de instituto para prestar su servicio, lo cual puede ocacionar robo, daño o perdida."/>
    <n v="17"/>
    <s v="Pérdida o daño de los recursos físicos "/>
    <x v="1"/>
    <s v="DAÑOS A ACTIVOS FIJOS/EVENTOS EXTERNOS"/>
  </r>
  <r>
    <x v="5"/>
    <x v="0"/>
    <s v="AFECTACIÓN ECONÓMICO"/>
    <s v="*Desconocimiento de los controles ambientales_x000a_*Falta de personal para la gestión de los riesgos ambientales"/>
    <n v="18"/>
    <s v="Incumplimiento de la gestión ambiental "/>
    <x v="1"/>
    <s v="DAÑOS A ACTIVOS FIJOS/EVENTOS EXTERNOS"/>
  </r>
  <r>
    <x v="6"/>
    <x v="0"/>
    <s v="AFECTACIÓN ECONÓMICO"/>
    <s v="*Crisis económica empresarial generada por el covid-19_x000a_*Alislamiento preventivo generado por el Covid-19_x000a_*Trabajo remoto generado por  el covid-19."/>
    <n v="19"/>
    <s v="Incumplimiento del cronograma, actividades y/o presupuesto de los proyectos aprobados a partir de la contingencia generada por el covid-19."/>
    <x v="1"/>
    <s v="EJECUCIÓN Y ADMINISTRACIÓN DE PROCESOS"/>
  </r>
  <r>
    <x v="7"/>
    <x v="0"/>
    <s v="AFECTACIÓN ECONÓMICO"/>
    <s v="*No contar con un cronograma adecuado que diferencie entre el reporte de informes de Ley, auditorias y seguimiento planes institucionales."/>
    <n v="20"/>
    <s v="Incumplir con el plan de trabajo propuesto para la vigencia"/>
    <x v="1"/>
    <s v="EJECUCIÓN Y ADMINISTRACIÓN DE PROCESOS"/>
  </r>
  <r>
    <x v="7"/>
    <x v="1"/>
    <s v="AFECTACIÓN REPUTACIONAL"/>
    <s v="*Desconocimiento de la legislación vigente"/>
    <n v="21"/>
    <s v="Incumplimiento de las normas actuales en control interno"/>
    <x v="1"/>
    <s v="EJECUCIÓN Y ADMINISTRACIÓN DE PROCESOS"/>
  </r>
  <r>
    <x v="7"/>
    <x v="0"/>
    <s v="AFECTACIÓN ECONÓMICO"/>
    <s v="*Alta rotación de personal de apoyo de los diferentes procesos del instituto._x000a_*Alta carga laboral de funcionarios y contratista."/>
    <n v="22"/>
    <s v="*No disponibilidad de la información requerida por la oficina de control interno en el desarrollo de los seguimientos de planes y auditorias programadas,. "/>
    <x v="1"/>
    <s v="EJECUCIÓN Y ADMINISTRACIÓN DE PROCESOS"/>
  </r>
  <r>
    <x v="8"/>
    <x v="0"/>
    <s v="AFECTACIÓN ECONÓMICO"/>
    <s v="*Falta de seguridad del sitio del archivo_x000a_*Falta de la definición de un espacio fisico destinado a el archivo de gestión a cargo de la oficina de jurídica. "/>
    <n v="23"/>
    <s v="Que se presente deterioro o pérdida del archivo de gestión bajo custodia del área jurídica"/>
    <x v="1"/>
    <s v="EJECUCIÓN Y ADMINISTRACIÓN DE PROCESOS"/>
  </r>
  <r>
    <x v="8"/>
    <x v="0"/>
    <s v="AFECTACIÓN ECONÓMICO"/>
    <s v="*Falta al deber funcional de cumplir con la ley y el manual de supervisión_x000a_*Carga laboral y de supervisión excesiva_x000a_*Falta de personal"/>
    <n v="24"/>
    <s v="Deficiente, inadecuada y/o débil supervisión de contratos."/>
    <x v="1"/>
    <s v="EJECUCIÓN Y ADMINISTRACIÓN DE PROCESOS"/>
  </r>
  <r>
    <x v="8"/>
    <x v="0"/>
    <s v="AFECTACIÓN ECONÓMICO"/>
    <s v="*Ausencia de un estudio previo que no revela con claridad aspectos sustanciales y de acreditación que se requiere para la futura contratación."/>
    <n v="25"/>
    <s v="Baja calidad en los estudios de mercado y de sector "/>
    <x v="1"/>
    <s v="EJECUCIÓN Y ADMINISTRACIÓN DE PROCESOS"/>
  </r>
  <r>
    <x v="8"/>
    <x v="0"/>
    <s v="AFECTACIÓN REPUTACIONAL"/>
    <s v=" Falta de un procedimiento en donde se establezca los roles y las responsabilidades del cargue de la información contractual._x000a_Falta de capacitación a las personas encargadas del cargue de la información. _x000a_Falta de seguimiento al cargue de la información."/>
    <n v="26"/>
    <s v="Cargue de la información contractual de forma extemporanea en las plataformas establecidas por las entidades de control."/>
    <x v="2"/>
    <s v="EJECUCIÓN Y ADMINISTRACIÓN DE PROCESOS"/>
  </r>
  <r>
    <x v="8"/>
    <x v="0"/>
    <s v="AFECTACIÓN REPUTACIONAL"/>
    <s v="*Ausencia de un instrumento que permita realizar seguimiento a la aplicación de normas rrelacionadas con el accionar del instituto. "/>
    <n v="27"/>
    <s v="Deficiente identificación del marco normativo y regulatorio que debe observar el accionar del intituto."/>
    <x v="1"/>
    <s v="EJECUCIÓN Y ADMINISTRACIÓN DE PROCESOS"/>
  </r>
  <r>
    <x v="9"/>
    <x v="0"/>
    <s v="AFECTACIÓN ECONÓMICO"/>
    <s v="* Que hackeen las cuentas de correo electrónico y sistemas de la entidad_x000a_* Que no este acualizado el manual de procedimientos en el área de sistemas."/>
    <n v="28"/>
    <s v="Que se presente pérdida de información"/>
    <x v="2"/>
    <s v="EJECUCIÓN Y ADMINISTRACIÓN DE PROCESOS"/>
  </r>
  <r>
    <x v="9"/>
    <x v="0"/>
    <s v="AFECTACIÓN ECONÓMICO"/>
    <s v="*Uso de corresos personales para el manejo de información institucional, debido que el instituto cuenta con  un cupo liminatado 50 cuetnas de correo institucional. "/>
    <n v="29"/>
    <s v="Falta de seguridad en la información que se maneja en la nube (drive google)"/>
    <x v="2"/>
    <s v="EJECUCIÓN Y ADMINISTRACIÓN DE PROCESOS"/>
  </r>
  <r>
    <x v="10"/>
    <x v="0"/>
    <s v="AFECTACIÓN ECONÓMICO"/>
    <s v="Cambio de personal periodicamente_x000a_Inasistencia del personal involucrado._x000a_Desconocimiento de los procedimientos adoptados"/>
    <n v="30"/>
    <s v="Inoportuna implementación de los procedimientos aprobados"/>
    <x v="1"/>
    <s v="EJECUCIÓN Y ADMINISTRACIÓN DE PROCESOS"/>
  </r>
  <r>
    <x v="10"/>
    <x v="0"/>
    <s v="AFECTACIÓN ECONÓMICO"/>
    <s v="Desconocimiento de los funcionarios del SIGC y del procedimiento de control de cambios."/>
    <n v="31"/>
    <s v="La seguridad  información documentada en el SIGC es vulnerable por los bajos niveles de restricción."/>
    <x v="1"/>
    <s v="EJECUCIÓN Y ADMINISTRACIÓN DE PROCESOS"/>
  </r>
  <r>
    <x v="10"/>
    <x v="0"/>
    <s v="AFECTACIÓN ECONÓMICO"/>
    <s v="*Documentación obsoleta en el Sistema Integrado de Gestión de Calidad, debido a la ausencia de apoyo profesional para la implementación de SIGC o cambio periodico del mismo."/>
    <n v="32"/>
    <s v="Las políticas, manuales y procedimientos establecidos de los procesos se encuentren obsoletos."/>
    <x v="1"/>
    <s v="EJECUCIÓN Y ADMINISTRACIÓN DE PROCESOS"/>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a dinámica1"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A4:F9" firstHeaderRow="1" firstDataRow="2" firstDataCol="1" rowPageCount="1" colPageCount="1"/>
  <pivotFields count="34">
    <pivotField axis="axisRow" showAll="0" productSubtotal="1">
      <items count="11">
        <item x="9"/>
        <item x="6"/>
        <item x="0"/>
        <item x="1"/>
        <item x="4"/>
        <item x="3"/>
        <item x="2"/>
        <item x="8"/>
        <item x="7"/>
        <item x="5"/>
        <item t="product"/>
      </items>
    </pivotField>
    <pivotField showAll="0"/>
    <pivotField showAll="0"/>
    <pivotField showAll="0"/>
    <pivotField showAll="0"/>
    <pivotField axis="axisCol" showAll="0" productSubtotal="1">
      <items count="39">
        <item x="0"/>
        <item x="15"/>
        <item x="9"/>
        <item x="13"/>
        <item x="28"/>
        <item x="29"/>
        <item x="23"/>
        <item x="27"/>
        <item x="16"/>
        <item x="2"/>
        <item x="11"/>
        <item x="24"/>
        <item x="32"/>
        <item x="6"/>
        <item x="14"/>
        <item x="18"/>
        <item x="21"/>
        <item x="7"/>
        <item x="25"/>
        <item x="19"/>
        <item x="1"/>
        <item x="20"/>
        <item x="35"/>
        <item x="36"/>
        <item x="37"/>
        <item x="10"/>
        <item x="33"/>
        <item x="17"/>
        <item x="22"/>
        <item x="8"/>
        <item x="26"/>
        <item x="30"/>
        <item x="5"/>
        <item x="4"/>
        <item x="12"/>
        <item x="31"/>
        <item x="3"/>
        <item x="34"/>
        <item t="product"/>
      </items>
    </pivotField>
    <pivotField axis="axisPage" dataField="1" multipleItemSelectionAllowed="1" showAll="0">
      <items count="4">
        <item x="0"/>
        <item h="1" x="1"/>
        <item h="1" x="2"/>
        <item t="default"/>
      </items>
    </pivotField>
    <pivotField showAll="0">
      <items count="6">
        <item x="3"/>
        <item x="1"/>
        <item x="4"/>
        <item x="0"/>
        <item x="2"/>
        <item t="default"/>
      </items>
    </pivotField>
    <pivotField showAll="0"/>
    <pivotField showAll="0"/>
    <pivotField numFmtId="9" showAll="0"/>
    <pivotField showAll="0"/>
    <pivotField numFmtId="9"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4">
    <i>
      <x v="2"/>
    </i>
    <i>
      <x v="3"/>
    </i>
    <i>
      <x v="6"/>
    </i>
    <i t="grand">
      <x/>
    </i>
  </rowItems>
  <colFields count="1">
    <field x="5"/>
  </colFields>
  <colItems count="5">
    <i>
      <x/>
    </i>
    <i>
      <x v="32"/>
    </i>
    <i>
      <x v="33"/>
    </i>
    <i>
      <x v="36"/>
    </i>
    <i t="grand">
      <x/>
    </i>
  </colItems>
  <pageFields count="1">
    <pageField fld="6" hier="-1"/>
  </pageFields>
  <dataFields count="1">
    <dataField name="Cuenta de TIPO" fld="6"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700-000001000000}" name="Tabla dinámica1"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A3:C20" firstHeaderRow="1" firstDataRow="1" firstDataCol="0"/>
  <pivotFields count="8">
    <pivotField showAll="0">
      <items count="12">
        <item x="10"/>
        <item x="7"/>
        <item x="0"/>
        <item x="1"/>
        <item x="5"/>
        <item x="3"/>
        <item x="4"/>
        <item x="2"/>
        <item x="9"/>
        <item x="8"/>
        <item x="6"/>
        <item t="default"/>
      </items>
    </pivotField>
    <pivotField showAll="0"/>
    <pivotField showAll="0"/>
    <pivotField showAll="0"/>
    <pivotField showAll="0"/>
    <pivotField showAll="0"/>
    <pivotField multipleItemSelectionAllowed="1" showAll="0">
      <items count="4">
        <item x="0"/>
        <item x="1"/>
        <item x="2"/>
        <item t="default"/>
      </items>
    </pivotField>
    <pivotField showAll="0"/>
  </pivot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5.bin"/><Relationship Id="rId1" Type="http://schemas.openxmlformats.org/officeDocument/2006/relationships/pivotTable" Target="../pivotTables/pivotTable2.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
  <sheetViews>
    <sheetView workbookViewId="0">
      <selection activeCell="N22" sqref="C22:N26"/>
    </sheetView>
  </sheetViews>
  <sheetFormatPr baseColWidth="10" defaultRowHeight="15" x14ac:dyDescent="0.25"/>
  <cols>
    <col min="1" max="1" width="94" bestFit="1" customWidth="1"/>
    <col min="3" max="3" width="35.28515625" bestFit="1" customWidth="1"/>
    <col min="4" max="5" width="9.28515625" bestFit="1" customWidth="1"/>
    <col min="6" max="6" width="10.140625" bestFit="1" customWidth="1"/>
    <col min="7" max="7" width="11.28515625" bestFit="1" customWidth="1"/>
    <col min="8" max="9" width="9.28515625" bestFit="1" customWidth="1"/>
    <col min="10" max="10" width="9.140625" bestFit="1" customWidth="1"/>
    <col min="11" max="11" width="10.28515625" bestFit="1" customWidth="1"/>
    <col min="12" max="12" width="7.140625" bestFit="1" customWidth="1"/>
    <col min="13" max="13" width="16.140625" bestFit="1" customWidth="1"/>
    <col min="14" max="14" width="5" bestFit="1" customWidth="1"/>
  </cols>
  <sheetData>
    <row r="1" spans="1:2" x14ac:dyDescent="0.25">
      <c r="A1" t="s">
        <v>402</v>
      </c>
      <c r="B1" t="s">
        <v>36</v>
      </c>
    </row>
    <row r="2" spans="1:2" x14ac:dyDescent="0.25">
      <c r="A2" t="s">
        <v>65</v>
      </c>
      <c r="B2">
        <v>1</v>
      </c>
    </row>
    <row r="3" spans="1:2" x14ac:dyDescent="0.25">
      <c r="A3" t="s">
        <v>346</v>
      </c>
      <c r="B3">
        <v>1</v>
      </c>
    </row>
    <row r="4" spans="1:2" x14ac:dyDescent="0.25">
      <c r="A4" t="s">
        <v>74</v>
      </c>
      <c r="B4">
        <v>3</v>
      </c>
    </row>
    <row r="5" spans="1:2" x14ac:dyDescent="0.25">
      <c r="A5" t="s">
        <v>70</v>
      </c>
      <c r="B5">
        <v>3</v>
      </c>
    </row>
    <row r="6" spans="1:2" x14ac:dyDescent="0.25">
      <c r="A6" t="s">
        <v>66</v>
      </c>
      <c r="B6">
        <v>3</v>
      </c>
    </row>
    <row r="7" spans="1:2" x14ac:dyDescent="0.25">
      <c r="A7" t="s">
        <v>63</v>
      </c>
      <c r="B7">
        <v>4</v>
      </c>
    </row>
    <row r="8" spans="1:2" x14ac:dyDescent="0.25">
      <c r="A8" t="s">
        <v>77</v>
      </c>
      <c r="B8">
        <v>4</v>
      </c>
    </row>
    <row r="9" spans="1:2" x14ac:dyDescent="0.25">
      <c r="A9" t="s">
        <v>79</v>
      </c>
      <c r="B9">
        <v>5</v>
      </c>
    </row>
    <row r="10" spans="1:2" x14ac:dyDescent="0.25">
      <c r="A10" t="s">
        <v>75</v>
      </c>
      <c r="B10">
        <v>6</v>
      </c>
    </row>
    <row r="11" spans="1:2" x14ac:dyDescent="0.25">
      <c r="A11" t="s">
        <v>68</v>
      </c>
      <c r="B11">
        <v>8</v>
      </c>
    </row>
    <row r="22" spans="3:14" ht="76.5" x14ac:dyDescent="0.25">
      <c r="C22" s="93" t="s">
        <v>406</v>
      </c>
      <c r="D22" s="93" t="s">
        <v>407</v>
      </c>
      <c r="E22" s="93" t="s">
        <v>408</v>
      </c>
      <c r="F22" s="93" t="s">
        <v>409</v>
      </c>
      <c r="G22" s="93" t="s">
        <v>410</v>
      </c>
      <c r="H22" s="93" t="s">
        <v>411</v>
      </c>
      <c r="I22" s="93" t="s">
        <v>412</v>
      </c>
      <c r="J22" s="93" t="s">
        <v>413</v>
      </c>
      <c r="K22" s="93" t="s">
        <v>414</v>
      </c>
      <c r="L22" s="93" t="s">
        <v>415</v>
      </c>
      <c r="M22" s="93" t="s">
        <v>416</v>
      </c>
      <c r="N22" s="93" t="s">
        <v>405</v>
      </c>
    </row>
    <row r="23" spans="3:14" x14ac:dyDescent="0.25">
      <c r="C23" s="92" t="s">
        <v>134</v>
      </c>
      <c r="D23" s="92"/>
      <c r="E23" s="92"/>
      <c r="F23" s="92">
        <v>2</v>
      </c>
      <c r="G23" s="92">
        <v>1</v>
      </c>
      <c r="H23" s="92"/>
      <c r="I23" s="92"/>
      <c r="J23" s="92">
        <v>1</v>
      </c>
      <c r="K23" s="92"/>
      <c r="L23" s="92"/>
      <c r="M23" s="92"/>
      <c r="N23" s="92">
        <v>4</v>
      </c>
    </row>
    <row r="24" spans="3:14" x14ac:dyDescent="0.25">
      <c r="C24" s="92" t="s">
        <v>138</v>
      </c>
      <c r="D24" s="92">
        <v>3</v>
      </c>
      <c r="E24" s="92">
        <v>5</v>
      </c>
      <c r="F24" s="92">
        <v>2</v>
      </c>
      <c r="G24" s="92"/>
      <c r="H24" s="92">
        <v>3</v>
      </c>
      <c r="I24" s="92">
        <v>8</v>
      </c>
      <c r="J24" s="92">
        <v>2</v>
      </c>
      <c r="K24" s="92">
        <v>1</v>
      </c>
      <c r="L24" s="92">
        <v>3</v>
      </c>
      <c r="M24" s="92">
        <v>1</v>
      </c>
      <c r="N24" s="92">
        <v>28</v>
      </c>
    </row>
    <row r="25" spans="3:14" x14ac:dyDescent="0.25">
      <c r="C25" s="92" t="s">
        <v>250</v>
      </c>
      <c r="D25" s="92"/>
      <c r="E25" s="92">
        <v>1</v>
      </c>
      <c r="F25" s="92"/>
      <c r="G25" s="92"/>
      <c r="H25" s="92"/>
      <c r="I25" s="92"/>
      <c r="J25" s="92"/>
      <c r="K25" s="92">
        <v>4</v>
      </c>
      <c r="L25" s="92">
        <v>1</v>
      </c>
      <c r="M25" s="92"/>
      <c r="N25" s="92">
        <v>6</v>
      </c>
    </row>
    <row r="26" spans="3:14" x14ac:dyDescent="0.25">
      <c r="C26" s="92" t="s">
        <v>417</v>
      </c>
      <c r="D26" s="92">
        <v>3</v>
      </c>
      <c r="E26" s="92">
        <v>6</v>
      </c>
      <c r="F26" s="92">
        <v>4</v>
      </c>
      <c r="G26" s="92">
        <v>1</v>
      </c>
      <c r="H26" s="92">
        <v>3</v>
      </c>
      <c r="I26" s="92">
        <v>8</v>
      </c>
      <c r="J26" s="92">
        <v>3</v>
      </c>
      <c r="K26" s="92">
        <v>5</v>
      </c>
      <c r="L26" s="92">
        <v>4</v>
      </c>
      <c r="M26" s="92">
        <v>1</v>
      </c>
      <c r="N26" s="92">
        <v>38</v>
      </c>
    </row>
  </sheetData>
  <sortState xmlns:xlrd2="http://schemas.microsoft.com/office/spreadsheetml/2017/richdata2" ref="A2:B11">
    <sortCondition ref="B2:B11"/>
  </sortState>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9"/>
  <sheetViews>
    <sheetView workbookViewId="0">
      <selection activeCell="A4" sqref="A4:L8"/>
    </sheetView>
  </sheetViews>
  <sheetFormatPr baseColWidth="10" defaultRowHeight="15" x14ac:dyDescent="0.25"/>
  <cols>
    <col min="1" max="1" width="37.7109375" customWidth="1"/>
    <col min="2" max="2" width="93.42578125" customWidth="1"/>
    <col min="3" max="3" width="143.7109375" customWidth="1"/>
    <col min="4" max="4" width="68.5703125" bestFit="1" customWidth="1"/>
    <col min="5" max="5" width="76.28515625" customWidth="1"/>
    <col min="6" max="6" width="12.5703125" customWidth="1"/>
    <col min="7" max="7" width="12.5703125" bestFit="1" customWidth="1"/>
    <col min="8" max="8" width="20.28515625" bestFit="1" customWidth="1"/>
    <col min="9" max="9" width="22.28515625" bestFit="1" customWidth="1"/>
    <col min="10" max="10" width="17.5703125" bestFit="1" customWidth="1"/>
    <col min="11" max="11" width="95.140625" bestFit="1" customWidth="1"/>
    <col min="12" max="12" width="12.5703125" bestFit="1" customWidth="1"/>
  </cols>
  <sheetData>
    <row r="2" spans="1:6" x14ac:dyDescent="0.25">
      <c r="A2" s="90" t="s">
        <v>0</v>
      </c>
      <c r="B2" t="s">
        <v>134</v>
      </c>
    </row>
    <row r="4" spans="1:6" x14ac:dyDescent="0.25">
      <c r="A4" s="90" t="s">
        <v>403</v>
      </c>
      <c r="B4" s="90" t="s">
        <v>404</v>
      </c>
    </row>
    <row r="5" spans="1:6" x14ac:dyDescent="0.25">
      <c r="A5" s="90" t="s">
        <v>400</v>
      </c>
      <c r="B5" t="s">
        <v>280</v>
      </c>
      <c r="C5" t="s">
        <v>313</v>
      </c>
      <c r="D5" t="s">
        <v>314</v>
      </c>
      <c r="E5" t="s">
        <v>315</v>
      </c>
      <c r="F5" t="s">
        <v>401</v>
      </c>
    </row>
    <row r="6" spans="1:6" x14ac:dyDescent="0.25">
      <c r="A6" s="91" t="s">
        <v>63</v>
      </c>
      <c r="B6">
        <v>1</v>
      </c>
      <c r="E6">
        <v>1</v>
      </c>
      <c r="F6">
        <v>2</v>
      </c>
    </row>
    <row r="7" spans="1:6" x14ac:dyDescent="0.25">
      <c r="A7" s="91" t="s">
        <v>65</v>
      </c>
      <c r="D7">
        <v>1</v>
      </c>
      <c r="F7">
        <v>1</v>
      </c>
    </row>
    <row r="8" spans="1:6" x14ac:dyDescent="0.25">
      <c r="A8" s="91" t="s">
        <v>66</v>
      </c>
      <c r="C8">
        <v>1</v>
      </c>
      <c r="F8">
        <v>1</v>
      </c>
    </row>
    <row r="9" spans="1:6" x14ac:dyDescent="0.25">
      <c r="A9" s="91" t="s">
        <v>401</v>
      </c>
      <c r="B9">
        <v>1</v>
      </c>
      <c r="C9">
        <v>1</v>
      </c>
      <c r="D9">
        <v>1</v>
      </c>
      <c r="E9">
        <v>1</v>
      </c>
      <c r="F9">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pageSetUpPr fitToPage="1"/>
  </sheetPr>
  <dimension ref="A1:AH50"/>
  <sheetViews>
    <sheetView topLeftCell="A10" zoomScale="90" zoomScaleNormal="90" workbookViewId="0">
      <selection activeCell="A11" sqref="A11:F17"/>
    </sheetView>
  </sheetViews>
  <sheetFormatPr baseColWidth="10" defaultColWidth="11.42578125" defaultRowHeight="15" x14ac:dyDescent="0.25"/>
  <cols>
    <col min="1" max="1" width="24" style="36" customWidth="1"/>
    <col min="2" max="2" width="13.28515625" style="36" customWidth="1"/>
    <col min="3" max="3" width="15.42578125" style="36" customWidth="1"/>
    <col min="4" max="4" width="24" style="36" customWidth="1"/>
    <col min="5" max="5" width="4" style="39" customWidth="1"/>
    <col min="6" max="6" width="24" style="81" customWidth="1"/>
    <col min="7" max="7" width="24" style="63" customWidth="1"/>
    <col min="8" max="8" width="24" style="36" customWidth="1"/>
    <col min="9" max="9" width="5.5703125" style="63" customWidth="1"/>
    <col min="10" max="14" width="3.42578125" style="36" customWidth="1"/>
    <col min="15" max="15" width="4" style="63" customWidth="1"/>
    <col min="16" max="16" width="30.28515625" style="36" customWidth="1"/>
    <col min="17" max="18" width="3.7109375" style="63" customWidth="1"/>
    <col min="19" max="20" width="3.140625" style="36" customWidth="1"/>
    <col min="21" max="21" width="3.140625" style="36" hidden="1" customWidth="1"/>
    <col min="22" max="28" width="3.140625" style="36" customWidth="1"/>
    <col min="29" max="29" width="24.42578125" style="36" customWidth="1"/>
    <col min="30" max="32" width="11.42578125" style="63"/>
    <col min="33" max="33" width="15.85546875" style="36" customWidth="1"/>
    <col min="34" max="34" width="11.42578125" style="63"/>
    <col min="35" max="16384" width="11.42578125" style="36"/>
  </cols>
  <sheetData>
    <row r="1" spans="1:34" s="34" customFormat="1" ht="15" customHeight="1" x14ac:dyDescent="0.25">
      <c r="A1" s="329"/>
      <c r="B1" s="329"/>
      <c r="C1" s="329"/>
      <c r="D1" s="330" t="s">
        <v>119</v>
      </c>
      <c r="E1" s="330"/>
      <c r="F1" s="330"/>
      <c r="G1" s="330"/>
      <c r="H1" s="330"/>
      <c r="I1" s="330"/>
      <c r="J1" s="330"/>
      <c r="K1" s="330"/>
      <c r="L1" s="330"/>
      <c r="M1" s="330"/>
      <c r="N1" s="330"/>
      <c r="O1" s="330"/>
      <c r="P1" s="330"/>
      <c r="Q1" s="330"/>
      <c r="R1" s="330"/>
      <c r="S1" s="330"/>
      <c r="T1" s="330"/>
      <c r="U1" s="330"/>
      <c r="V1" s="330"/>
      <c r="W1" s="330"/>
      <c r="X1" s="330"/>
      <c r="Y1" s="330"/>
      <c r="Z1" s="330"/>
      <c r="AA1" s="330"/>
      <c r="AB1" s="330"/>
      <c r="AC1" s="330"/>
      <c r="AD1" s="330"/>
      <c r="AE1" s="330"/>
      <c r="AF1" s="330"/>
      <c r="AG1" s="330"/>
      <c r="AH1" s="330"/>
    </row>
    <row r="2" spans="1:34" s="34" customFormat="1" ht="15" customHeight="1" x14ac:dyDescent="0.25">
      <c r="A2" s="329"/>
      <c r="B2" s="329"/>
      <c r="C2" s="329"/>
      <c r="D2" s="330" t="s">
        <v>120</v>
      </c>
      <c r="E2" s="330"/>
      <c r="F2" s="330"/>
      <c r="G2" s="330"/>
      <c r="H2" s="330"/>
      <c r="I2" s="330"/>
      <c r="J2" s="330"/>
      <c r="K2" s="330"/>
      <c r="L2" s="330"/>
      <c r="M2" s="330"/>
      <c r="N2" s="330"/>
      <c r="O2" s="330"/>
      <c r="P2" s="330"/>
      <c r="Q2" s="330"/>
      <c r="R2" s="330"/>
      <c r="S2" s="330"/>
      <c r="T2" s="330"/>
      <c r="U2" s="330"/>
      <c r="V2" s="330"/>
      <c r="W2" s="330"/>
      <c r="X2" s="330"/>
      <c r="Y2" s="330"/>
      <c r="Z2" s="330"/>
      <c r="AA2" s="330"/>
      <c r="AB2" s="330"/>
      <c r="AC2" s="331" t="s">
        <v>121</v>
      </c>
      <c r="AD2" s="331"/>
      <c r="AE2" s="331"/>
      <c r="AF2" s="332">
        <v>44223</v>
      </c>
      <c r="AG2" s="332"/>
      <c r="AH2" s="333"/>
    </row>
    <row r="3" spans="1:34" s="34" customFormat="1" ht="15" customHeight="1" x14ac:dyDescent="0.25">
      <c r="A3" s="329"/>
      <c r="B3" s="329"/>
      <c r="C3" s="329"/>
      <c r="D3" s="330"/>
      <c r="E3" s="330"/>
      <c r="F3" s="330"/>
      <c r="G3" s="330"/>
      <c r="H3" s="330"/>
      <c r="I3" s="330"/>
      <c r="J3" s="330"/>
      <c r="K3" s="330"/>
      <c r="L3" s="330"/>
      <c r="M3" s="330"/>
      <c r="N3" s="330"/>
      <c r="O3" s="330"/>
      <c r="P3" s="330"/>
      <c r="Q3" s="330"/>
      <c r="R3" s="330"/>
      <c r="S3" s="330"/>
      <c r="T3" s="330"/>
      <c r="U3" s="330"/>
      <c r="V3" s="330"/>
      <c r="W3" s="330"/>
      <c r="X3" s="330"/>
      <c r="Y3" s="330"/>
      <c r="Z3" s="330"/>
      <c r="AA3" s="330"/>
      <c r="AB3" s="330"/>
      <c r="AC3" s="331" t="s">
        <v>122</v>
      </c>
      <c r="AD3" s="331"/>
      <c r="AE3" s="331"/>
      <c r="AF3" s="333" t="s">
        <v>123</v>
      </c>
      <c r="AG3" s="333"/>
      <c r="AH3" s="333"/>
    </row>
    <row r="4" spans="1:34" s="34" customFormat="1" ht="15" customHeight="1" x14ac:dyDescent="0.25">
      <c r="A4" s="329"/>
      <c r="B4" s="329"/>
      <c r="C4" s="329"/>
      <c r="D4" s="330"/>
      <c r="E4" s="330"/>
      <c r="F4" s="330"/>
      <c r="G4" s="330"/>
      <c r="H4" s="330"/>
      <c r="I4" s="330"/>
      <c r="J4" s="330"/>
      <c r="K4" s="330"/>
      <c r="L4" s="330"/>
      <c r="M4" s="330"/>
      <c r="N4" s="330"/>
      <c r="O4" s="330"/>
      <c r="P4" s="330"/>
      <c r="Q4" s="330"/>
      <c r="R4" s="330"/>
      <c r="S4" s="330"/>
      <c r="T4" s="330"/>
      <c r="U4" s="330"/>
      <c r="V4" s="330"/>
      <c r="W4" s="330"/>
      <c r="X4" s="330"/>
      <c r="Y4" s="330"/>
      <c r="Z4" s="330"/>
      <c r="AA4" s="330"/>
      <c r="AB4" s="330"/>
      <c r="AC4" s="333" t="s">
        <v>130</v>
      </c>
      <c r="AD4" s="333"/>
      <c r="AE4" s="333"/>
      <c r="AF4" s="333"/>
      <c r="AG4" s="333"/>
      <c r="AH4" s="333"/>
    </row>
    <row r="5" spans="1:34" s="34" customFormat="1" ht="15" customHeight="1" x14ac:dyDescent="0.25">
      <c r="A5" s="329"/>
      <c r="B5" s="329"/>
      <c r="C5" s="329"/>
      <c r="D5" s="330"/>
      <c r="E5" s="330"/>
      <c r="F5" s="330"/>
      <c r="G5" s="330"/>
      <c r="H5" s="330"/>
      <c r="I5" s="330"/>
      <c r="J5" s="330"/>
      <c r="K5" s="330"/>
      <c r="L5" s="330"/>
      <c r="M5" s="330"/>
      <c r="N5" s="330"/>
      <c r="O5" s="330"/>
      <c r="P5" s="330"/>
      <c r="Q5" s="330"/>
      <c r="R5" s="330"/>
      <c r="S5" s="330"/>
      <c r="T5" s="330"/>
      <c r="U5" s="330"/>
      <c r="V5" s="330"/>
      <c r="W5" s="330"/>
      <c r="X5" s="330"/>
      <c r="Y5" s="330"/>
      <c r="Z5" s="330"/>
      <c r="AA5" s="330"/>
      <c r="AB5" s="330"/>
      <c r="AC5" s="331" t="s">
        <v>124</v>
      </c>
      <c r="AD5" s="331"/>
      <c r="AE5" s="331"/>
      <c r="AF5" s="332">
        <v>44223</v>
      </c>
      <c r="AG5" s="332"/>
      <c r="AH5" s="333"/>
    </row>
    <row r="6" spans="1:34" s="34" customFormat="1" ht="15" customHeight="1" x14ac:dyDescent="0.25">
      <c r="A6" s="334" t="s">
        <v>125</v>
      </c>
      <c r="B6" s="334"/>
      <c r="C6" s="334"/>
      <c r="D6" s="330"/>
      <c r="E6" s="330"/>
      <c r="F6" s="330"/>
      <c r="G6" s="330"/>
      <c r="H6" s="330"/>
      <c r="I6" s="330"/>
      <c r="J6" s="330"/>
      <c r="K6" s="330"/>
      <c r="L6" s="330"/>
      <c r="M6" s="330"/>
      <c r="N6" s="330"/>
      <c r="O6" s="330"/>
      <c r="P6" s="330"/>
      <c r="Q6" s="330"/>
      <c r="R6" s="330"/>
      <c r="S6" s="330"/>
      <c r="T6" s="330"/>
      <c r="U6" s="330"/>
      <c r="V6" s="330"/>
      <c r="W6" s="330"/>
      <c r="X6" s="330"/>
      <c r="Y6" s="330"/>
      <c r="Z6" s="330"/>
      <c r="AA6" s="330"/>
      <c r="AB6" s="330"/>
      <c r="AC6" s="331" t="s">
        <v>126</v>
      </c>
      <c r="AD6" s="331"/>
      <c r="AE6" s="331"/>
      <c r="AF6" s="335" t="s">
        <v>129</v>
      </c>
      <c r="AG6" s="335"/>
      <c r="AH6" s="335"/>
    </row>
    <row r="7" spans="1:34" s="34" customFormat="1" ht="15" customHeight="1" x14ac:dyDescent="0.25">
      <c r="A7" s="336" t="s">
        <v>127</v>
      </c>
      <c r="B7" s="336"/>
      <c r="C7" s="336"/>
      <c r="D7" s="330"/>
      <c r="E7" s="330"/>
      <c r="F7" s="330"/>
      <c r="G7" s="330"/>
      <c r="H7" s="330"/>
      <c r="I7" s="330"/>
      <c r="J7" s="330"/>
      <c r="K7" s="330"/>
      <c r="L7" s="330"/>
      <c r="M7" s="330"/>
      <c r="N7" s="330"/>
      <c r="O7" s="330"/>
      <c r="P7" s="330"/>
      <c r="Q7" s="330"/>
      <c r="R7" s="330"/>
      <c r="S7" s="330"/>
      <c r="T7" s="330"/>
      <c r="U7" s="330"/>
      <c r="V7" s="330"/>
      <c r="W7" s="330"/>
      <c r="X7" s="330"/>
      <c r="Y7" s="330"/>
      <c r="Z7" s="330"/>
      <c r="AA7" s="330"/>
      <c r="AB7" s="330"/>
      <c r="AC7" s="331" t="s">
        <v>128</v>
      </c>
      <c r="AD7" s="331"/>
      <c r="AE7" s="331"/>
      <c r="AF7" s="333"/>
      <c r="AG7" s="333"/>
      <c r="AH7" s="333"/>
    </row>
    <row r="8" spans="1:34" ht="7.5" customHeight="1" x14ac:dyDescent="0.25"/>
    <row r="9" spans="1:34" ht="18" customHeight="1" x14ac:dyDescent="0.25">
      <c r="A9" s="316" t="s">
        <v>110</v>
      </c>
      <c r="B9" s="317"/>
      <c r="C9" s="317"/>
      <c r="D9" s="317"/>
      <c r="E9" s="317"/>
      <c r="F9" s="317"/>
      <c r="G9" s="317"/>
      <c r="H9" s="317"/>
      <c r="I9" s="317"/>
      <c r="J9" s="317"/>
      <c r="K9" s="317"/>
      <c r="L9" s="317"/>
      <c r="M9" s="317"/>
      <c r="N9" s="318"/>
      <c r="O9" s="319" t="s">
        <v>95</v>
      </c>
      <c r="P9" s="320"/>
      <c r="Q9" s="320"/>
      <c r="R9" s="320"/>
      <c r="S9" s="320"/>
      <c r="T9" s="320"/>
      <c r="U9" s="320"/>
      <c r="V9" s="320"/>
      <c r="W9" s="320"/>
      <c r="X9" s="320"/>
      <c r="Y9" s="320"/>
      <c r="Z9" s="320"/>
      <c r="AA9" s="320"/>
      <c r="AB9" s="320"/>
      <c r="AC9" s="321" t="s">
        <v>94</v>
      </c>
      <c r="AD9" s="321"/>
      <c r="AE9" s="321"/>
      <c r="AF9" s="321"/>
      <c r="AG9" s="321"/>
      <c r="AH9" s="321"/>
    </row>
    <row r="10" spans="1:34" ht="25.5" customHeight="1" x14ac:dyDescent="0.25">
      <c r="I10" s="322" t="s">
        <v>82</v>
      </c>
      <c r="J10" s="323"/>
      <c r="K10" s="323"/>
      <c r="L10" s="323"/>
      <c r="M10" s="323"/>
      <c r="N10" s="324"/>
      <c r="Q10" s="319" t="s">
        <v>104</v>
      </c>
      <c r="R10" s="325"/>
      <c r="S10" s="319" t="s">
        <v>97</v>
      </c>
      <c r="T10" s="320"/>
      <c r="U10" s="320"/>
      <c r="V10" s="320"/>
      <c r="W10" s="320"/>
      <c r="X10" s="325"/>
      <c r="Y10" s="319" t="s">
        <v>83</v>
      </c>
      <c r="Z10" s="320"/>
      <c r="AA10" s="320"/>
      <c r="AB10" s="325"/>
      <c r="AC10" s="326" t="s">
        <v>87</v>
      </c>
      <c r="AD10" s="327"/>
      <c r="AE10" s="327"/>
      <c r="AF10" s="327"/>
      <c r="AG10" s="327"/>
      <c r="AH10" s="328"/>
    </row>
    <row r="11" spans="1:34" s="39" customFormat="1" ht="98.25" customHeight="1" x14ac:dyDescent="0.25">
      <c r="A11" s="85" t="s">
        <v>57</v>
      </c>
      <c r="B11" s="85" t="s">
        <v>106</v>
      </c>
      <c r="C11" s="85" t="s">
        <v>86</v>
      </c>
      <c r="D11" s="85" t="s">
        <v>107</v>
      </c>
      <c r="E11" s="86" t="s">
        <v>131</v>
      </c>
      <c r="F11" s="85" t="s">
        <v>108</v>
      </c>
      <c r="G11" s="87" t="s">
        <v>0</v>
      </c>
      <c r="H11" s="85" t="s">
        <v>111</v>
      </c>
      <c r="I11" s="37" t="s">
        <v>101</v>
      </c>
      <c r="J11" s="37" t="s">
        <v>84</v>
      </c>
      <c r="K11" s="37" t="s">
        <v>284</v>
      </c>
      <c r="L11" s="37" t="s">
        <v>109</v>
      </c>
      <c r="M11" s="37" t="s">
        <v>284</v>
      </c>
      <c r="N11" s="37" t="s">
        <v>85</v>
      </c>
      <c r="O11" s="89" t="s">
        <v>105</v>
      </c>
      <c r="P11" s="88" t="s">
        <v>96</v>
      </c>
      <c r="Q11" s="38" t="s">
        <v>84</v>
      </c>
      <c r="R11" s="38" t="s">
        <v>86</v>
      </c>
      <c r="S11" s="38" t="s">
        <v>0</v>
      </c>
      <c r="T11" s="38" t="s">
        <v>98</v>
      </c>
      <c r="U11" s="38" t="s">
        <v>99</v>
      </c>
      <c r="V11" s="38" t="s">
        <v>100</v>
      </c>
      <c r="W11" s="38" t="s">
        <v>101</v>
      </c>
      <c r="X11" s="38" t="s">
        <v>102</v>
      </c>
      <c r="Y11" s="38" t="s">
        <v>84</v>
      </c>
      <c r="Z11" s="38" t="s">
        <v>86</v>
      </c>
      <c r="AA11" s="38" t="s">
        <v>85</v>
      </c>
      <c r="AB11" s="38" t="s">
        <v>103</v>
      </c>
      <c r="AC11" s="82" t="s">
        <v>89</v>
      </c>
      <c r="AD11" s="82" t="s">
        <v>88</v>
      </c>
      <c r="AE11" s="82" t="s">
        <v>90</v>
      </c>
      <c r="AF11" s="82" t="s">
        <v>91</v>
      </c>
      <c r="AG11" s="82" t="s">
        <v>92</v>
      </c>
      <c r="AH11" s="82" t="s">
        <v>93</v>
      </c>
    </row>
    <row r="12" spans="1:34" s="61" customFormat="1" ht="66" customHeight="1" x14ac:dyDescent="0.2">
      <c r="A12" s="60" t="s">
        <v>63</v>
      </c>
      <c r="B12" s="60" t="s">
        <v>133</v>
      </c>
      <c r="C12" s="60" t="s">
        <v>247</v>
      </c>
      <c r="D12" s="60" t="s">
        <v>281</v>
      </c>
      <c r="E12" s="64">
        <v>1</v>
      </c>
      <c r="F12" s="60" t="s">
        <v>280</v>
      </c>
      <c r="G12" s="71" t="s">
        <v>134</v>
      </c>
      <c r="H12" s="60" t="s">
        <v>113</v>
      </c>
      <c r="I12" s="71">
        <f>1*10*12</f>
        <v>120</v>
      </c>
      <c r="J12" s="66" t="s">
        <v>45</v>
      </c>
      <c r="K12" s="65">
        <v>0.6</v>
      </c>
      <c r="L12" s="67" t="s">
        <v>39</v>
      </c>
      <c r="M12" s="65">
        <v>0.8</v>
      </c>
      <c r="N12" s="66" t="s">
        <v>41</v>
      </c>
      <c r="O12" s="64" t="s">
        <v>283</v>
      </c>
      <c r="P12" s="60" t="s">
        <v>282</v>
      </c>
      <c r="Q12" s="64" t="s">
        <v>287</v>
      </c>
      <c r="R12" s="64"/>
      <c r="S12" s="66" t="s">
        <v>288</v>
      </c>
      <c r="T12" s="66" t="s">
        <v>289</v>
      </c>
      <c r="U12" s="60"/>
      <c r="V12" s="66" t="s">
        <v>290</v>
      </c>
      <c r="W12" s="66" t="s">
        <v>266</v>
      </c>
      <c r="X12" s="66" t="s">
        <v>291</v>
      </c>
      <c r="Y12" s="66" t="s">
        <v>40</v>
      </c>
      <c r="Z12" s="70" t="s">
        <v>38</v>
      </c>
      <c r="AA12" s="66" t="s">
        <v>286</v>
      </c>
      <c r="AB12" s="66" t="s">
        <v>292</v>
      </c>
      <c r="AC12" s="60" t="s">
        <v>293</v>
      </c>
      <c r="AD12" s="64" t="s">
        <v>136</v>
      </c>
      <c r="AE12" s="64" t="s">
        <v>294</v>
      </c>
      <c r="AF12" s="64" t="s">
        <v>299</v>
      </c>
      <c r="AG12" s="60" t="s">
        <v>296</v>
      </c>
      <c r="AH12" s="64" t="s">
        <v>295</v>
      </c>
    </row>
    <row r="13" spans="1:34" s="61" customFormat="1" ht="104.25" hidden="1" customHeight="1" x14ac:dyDescent="0.2">
      <c r="A13" s="60" t="s">
        <v>63</v>
      </c>
      <c r="B13" s="60" t="s">
        <v>137</v>
      </c>
      <c r="C13" s="60" t="s">
        <v>247</v>
      </c>
      <c r="D13" s="60" t="s">
        <v>140</v>
      </c>
      <c r="E13" s="64">
        <v>2</v>
      </c>
      <c r="F13" s="60" t="s">
        <v>297</v>
      </c>
      <c r="G13" s="71" t="s">
        <v>138</v>
      </c>
      <c r="H13" s="60" t="s">
        <v>118</v>
      </c>
      <c r="I13" s="71">
        <v>500</v>
      </c>
      <c r="J13" s="66" t="s">
        <v>285</v>
      </c>
      <c r="K13" s="65">
        <v>0.8</v>
      </c>
      <c r="L13" s="68" t="s">
        <v>42</v>
      </c>
      <c r="M13" s="65">
        <v>0.6</v>
      </c>
      <c r="N13" s="66" t="s">
        <v>286</v>
      </c>
      <c r="O13" s="64">
        <v>3</v>
      </c>
      <c r="P13" s="60" t="s">
        <v>141</v>
      </c>
      <c r="Q13" s="64" t="s">
        <v>287</v>
      </c>
      <c r="R13" s="64"/>
      <c r="S13" s="66" t="s">
        <v>288</v>
      </c>
      <c r="T13" s="66" t="s">
        <v>289</v>
      </c>
      <c r="U13" s="60"/>
      <c r="V13" s="66" t="s">
        <v>302</v>
      </c>
      <c r="W13" s="66" t="s">
        <v>303</v>
      </c>
      <c r="X13" s="66" t="s">
        <v>291</v>
      </c>
      <c r="Y13" s="66" t="s">
        <v>40</v>
      </c>
      <c r="Z13" s="69" t="s">
        <v>44</v>
      </c>
      <c r="AA13" s="68" t="s">
        <v>42</v>
      </c>
      <c r="AB13" s="66" t="s">
        <v>292</v>
      </c>
      <c r="AC13" s="60" t="s">
        <v>142</v>
      </c>
      <c r="AD13" s="64" t="s">
        <v>136</v>
      </c>
      <c r="AE13" s="64" t="s">
        <v>298</v>
      </c>
      <c r="AF13" s="64" t="s">
        <v>300</v>
      </c>
      <c r="AG13" s="60" t="s">
        <v>301</v>
      </c>
      <c r="AH13" s="64" t="s">
        <v>295</v>
      </c>
    </row>
    <row r="14" spans="1:34" s="61" customFormat="1" ht="110.25" hidden="1" customHeight="1" x14ac:dyDescent="0.2">
      <c r="A14" s="60" t="s">
        <v>63</v>
      </c>
      <c r="B14" s="60" t="s">
        <v>133</v>
      </c>
      <c r="C14" s="60" t="s">
        <v>247</v>
      </c>
      <c r="D14" s="60" t="s">
        <v>144</v>
      </c>
      <c r="E14" s="64">
        <v>3</v>
      </c>
      <c r="F14" s="60" t="s">
        <v>269</v>
      </c>
      <c r="G14" s="71" t="s">
        <v>138</v>
      </c>
      <c r="H14" s="60" t="s">
        <v>118</v>
      </c>
      <c r="I14" s="71">
        <v>500</v>
      </c>
      <c r="J14" s="66" t="s">
        <v>285</v>
      </c>
      <c r="K14" s="65">
        <v>0.8</v>
      </c>
      <c r="L14" s="68" t="s">
        <v>42</v>
      </c>
      <c r="M14" s="65">
        <v>0.6</v>
      </c>
      <c r="N14" s="66" t="s">
        <v>286</v>
      </c>
      <c r="O14" s="64">
        <v>4</v>
      </c>
      <c r="P14" s="60" t="s">
        <v>145</v>
      </c>
      <c r="Q14" s="64" t="s">
        <v>287</v>
      </c>
      <c r="R14" s="64"/>
      <c r="S14" s="66" t="s">
        <v>288</v>
      </c>
      <c r="T14" s="66" t="s">
        <v>289</v>
      </c>
      <c r="U14" s="60"/>
      <c r="V14" s="66" t="s">
        <v>290</v>
      </c>
      <c r="W14" s="66" t="s">
        <v>266</v>
      </c>
      <c r="X14" s="66" t="s">
        <v>291</v>
      </c>
      <c r="Y14" s="66" t="s">
        <v>304</v>
      </c>
      <c r="Z14" s="69" t="s">
        <v>44</v>
      </c>
      <c r="AA14" s="66" t="s">
        <v>43</v>
      </c>
      <c r="AB14" s="66" t="s">
        <v>292</v>
      </c>
      <c r="AC14" s="60" t="s">
        <v>305</v>
      </c>
      <c r="AD14" s="64" t="s">
        <v>136</v>
      </c>
      <c r="AE14" s="64" t="s">
        <v>294</v>
      </c>
      <c r="AF14" s="64" t="s">
        <v>299</v>
      </c>
      <c r="AG14" s="60" t="s">
        <v>306</v>
      </c>
      <c r="AH14" s="64" t="s">
        <v>295</v>
      </c>
    </row>
    <row r="15" spans="1:34" s="61" customFormat="1" ht="54" customHeight="1" x14ac:dyDescent="0.2">
      <c r="A15" s="60" t="s">
        <v>63</v>
      </c>
      <c r="B15" s="60" t="s">
        <v>133</v>
      </c>
      <c r="C15" s="60" t="s">
        <v>247</v>
      </c>
      <c r="D15" s="60" t="s">
        <v>147</v>
      </c>
      <c r="E15" s="64">
        <v>4</v>
      </c>
      <c r="F15" s="60" t="s">
        <v>315</v>
      </c>
      <c r="G15" s="71" t="s">
        <v>134</v>
      </c>
      <c r="H15" s="60" t="s">
        <v>113</v>
      </c>
      <c r="I15" s="71">
        <f>10*12*3</f>
        <v>360</v>
      </c>
      <c r="J15" s="66" t="s">
        <v>45</v>
      </c>
      <c r="K15" s="65">
        <v>0.6</v>
      </c>
      <c r="L15" s="70" t="s">
        <v>38</v>
      </c>
      <c r="M15" s="65">
        <v>0.8</v>
      </c>
      <c r="N15" s="66" t="s">
        <v>286</v>
      </c>
      <c r="O15" s="64">
        <v>5</v>
      </c>
      <c r="P15" s="60" t="s">
        <v>148</v>
      </c>
      <c r="Q15" s="64" t="s">
        <v>287</v>
      </c>
      <c r="R15" s="64" t="s">
        <v>287</v>
      </c>
      <c r="S15" s="66" t="s">
        <v>288</v>
      </c>
      <c r="T15" s="66" t="s">
        <v>289</v>
      </c>
      <c r="U15" s="60"/>
      <c r="V15" s="66" t="s">
        <v>290</v>
      </c>
      <c r="W15" s="66" t="s">
        <v>266</v>
      </c>
      <c r="X15" s="66" t="s">
        <v>291</v>
      </c>
      <c r="Y15" s="66" t="s">
        <v>304</v>
      </c>
      <c r="Z15" s="69" t="s">
        <v>44</v>
      </c>
      <c r="AA15" s="66" t="s">
        <v>43</v>
      </c>
      <c r="AB15" s="66" t="s">
        <v>292</v>
      </c>
      <c r="AC15" s="60" t="s">
        <v>149</v>
      </c>
      <c r="AD15" s="64" t="s">
        <v>136</v>
      </c>
      <c r="AE15" s="64" t="s">
        <v>307</v>
      </c>
      <c r="AF15" s="64" t="s">
        <v>308</v>
      </c>
      <c r="AG15" s="60" t="s">
        <v>309</v>
      </c>
      <c r="AH15" s="64" t="s">
        <v>295</v>
      </c>
    </row>
    <row r="16" spans="1:34" s="61" customFormat="1" ht="104.25" customHeight="1" x14ac:dyDescent="0.2">
      <c r="A16" s="60" t="s">
        <v>65</v>
      </c>
      <c r="B16" s="60" t="s">
        <v>133</v>
      </c>
      <c r="C16" s="60" t="s">
        <v>247</v>
      </c>
      <c r="D16" s="60" t="s">
        <v>151</v>
      </c>
      <c r="E16" s="64">
        <v>5</v>
      </c>
      <c r="F16" s="60" t="s">
        <v>314</v>
      </c>
      <c r="G16" s="71" t="s">
        <v>134</v>
      </c>
      <c r="H16" s="60" t="s">
        <v>113</v>
      </c>
      <c r="I16" s="71">
        <v>24</v>
      </c>
      <c r="J16" s="66" t="s">
        <v>40</v>
      </c>
      <c r="K16" s="65">
        <v>0.4</v>
      </c>
      <c r="L16" s="70" t="s">
        <v>38</v>
      </c>
      <c r="M16" s="65">
        <v>0.8</v>
      </c>
      <c r="N16" s="66" t="s">
        <v>286</v>
      </c>
      <c r="O16" s="64">
        <v>6</v>
      </c>
      <c r="P16" s="60" t="s">
        <v>324</v>
      </c>
      <c r="Q16" s="64" t="s">
        <v>287</v>
      </c>
      <c r="R16" s="64" t="s">
        <v>287</v>
      </c>
      <c r="S16" s="66" t="s">
        <v>288</v>
      </c>
      <c r="T16" s="66" t="s">
        <v>289</v>
      </c>
      <c r="U16" s="60"/>
      <c r="V16" s="66" t="s">
        <v>290</v>
      </c>
      <c r="W16" s="66" t="s">
        <v>266</v>
      </c>
      <c r="X16" s="66" t="s">
        <v>291</v>
      </c>
      <c r="Y16" s="66" t="s">
        <v>45</v>
      </c>
      <c r="Z16" s="68" t="s">
        <v>42</v>
      </c>
      <c r="AA16" s="66" t="s">
        <v>42</v>
      </c>
      <c r="AB16" s="66" t="s">
        <v>292</v>
      </c>
      <c r="AC16" s="60" t="s">
        <v>311</v>
      </c>
      <c r="AD16" s="64" t="s">
        <v>310</v>
      </c>
      <c r="AE16" s="64" t="s">
        <v>294</v>
      </c>
      <c r="AF16" s="64" t="s">
        <v>299</v>
      </c>
      <c r="AG16" s="60" t="s">
        <v>312</v>
      </c>
      <c r="AH16" s="64" t="s">
        <v>295</v>
      </c>
    </row>
    <row r="17" spans="1:34" s="61" customFormat="1" ht="77.25" customHeight="1" x14ac:dyDescent="0.2">
      <c r="A17" s="60" t="s">
        <v>66</v>
      </c>
      <c r="B17" s="60" t="s">
        <v>133</v>
      </c>
      <c r="C17" s="60" t="s">
        <v>247</v>
      </c>
      <c r="D17" s="60" t="s">
        <v>153</v>
      </c>
      <c r="E17" s="64">
        <v>6</v>
      </c>
      <c r="F17" s="60" t="s">
        <v>313</v>
      </c>
      <c r="G17" s="71" t="s">
        <v>134</v>
      </c>
      <c r="H17" s="60" t="s">
        <v>113</v>
      </c>
      <c r="I17" s="71">
        <f>12*100</f>
        <v>1200</v>
      </c>
      <c r="J17" s="66" t="s">
        <v>285</v>
      </c>
      <c r="K17" s="65">
        <v>0.8</v>
      </c>
      <c r="L17" s="67" t="s">
        <v>39</v>
      </c>
      <c r="M17" s="65">
        <v>1</v>
      </c>
      <c r="N17" s="66" t="s">
        <v>41</v>
      </c>
      <c r="O17" s="64">
        <v>7</v>
      </c>
      <c r="P17" s="60" t="s">
        <v>154</v>
      </c>
      <c r="Q17" s="64" t="s">
        <v>287</v>
      </c>
      <c r="R17" s="64" t="s">
        <v>287</v>
      </c>
      <c r="S17" s="66" t="s">
        <v>288</v>
      </c>
      <c r="T17" s="66" t="s">
        <v>318</v>
      </c>
      <c r="U17" s="60"/>
      <c r="V17" s="66" t="s">
        <v>290</v>
      </c>
      <c r="W17" s="66" t="s">
        <v>266</v>
      </c>
      <c r="X17" s="66" t="s">
        <v>291</v>
      </c>
      <c r="Y17" s="66" t="s">
        <v>45</v>
      </c>
      <c r="Z17" s="70" t="s">
        <v>38</v>
      </c>
      <c r="AA17" s="66" t="s">
        <v>286</v>
      </c>
      <c r="AB17" s="66" t="s">
        <v>292</v>
      </c>
      <c r="AC17" s="60" t="s">
        <v>155</v>
      </c>
      <c r="AD17" s="64" t="s">
        <v>319</v>
      </c>
      <c r="AE17" s="64" t="s">
        <v>294</v>
      </c>
      <c r="AF17" s="64" t="s">
        <v>299</v>
      </c>
      <c r="AG17" s="60" t="s">
        <v>320</v>
      </c>
      <c r="AH17" s="64" t="s">
        <v>295</v>
      </c>
    </row>
    <row r="18" spans="1:34" s="61" customFormat="1" ht="101.25" hidden="1" customHeight="1" x14ac:dyDescent="0.2">
      <c r="A18" s="60" t="s">
        <v>66</v>
      </c>
      <c r="B18" s="60" t="s">
        <v>133</v>
      </c>
      <c r="C18" s="60" t="s">
        <v>247</v>
      </c>
      <c r="D18" s="60" t="s">
        <v>156</v>
      </c>
      <c r="E18" s="64">
        <v>7</v>
      </c>
      <c r="F18" s="60" t="s">
        <v>316</v>
      </c>
      <c r="G18" s="71" t="s">
        <v>138</v>
      </c>
      <c r="H18" s="60" t="s">
        <v>118</v>
      </c>
      <c r="I18" s="71">
        <f>12*3</f>
        <v>36</v>
      </c>
      <c r="J18" s="66" t="s">
        <v>45</v>
      </c>
      <c r="K18" s="65">
        <v>0.6</v>
      </c>
      <c r="L18" s="67" t="s">
        <v>39</v>
      </c>
      <c r="M18" s="65">
        <v>1</v>
      </c>
      <c r="N18" s="66" t="s">
        <v>41</v>
      </c>
      <c r="O18" s="64">
        <v>8</v>
      </c>
      <c r="P18" s="60" t="s">
        <v>157</v>
      </c>
      <c r="Q18" s="64" t="s">
        <v>287</v>
      </c>
      <c r="R18" s="64"/>
      <c r="S18" s="66" t="s">
        <v>288</v>
      </c>
      <c r="T18" s="66" t="s">
        <v>289</v>
      </c>
      <c r="U18" s="60"/>
      <c r="V18" s="66" t="s">
        <v>290</v>
      </c>
      <c r="W18" s="66" t="s">
        <v>266</v>
      </c>
      <c r="X18" s="66" t="s">
        <v>291</v>
      </c>
      <c r="Y18" s="66" t="s">
        <v>40</v>
      </c>
      <c r="Z18" s="67" t="s">
        <v>38</v>
      </c>
      <c r="AA18" s="66" t="s">
        <v>286</v>
      </c>
      <c r="AB18" s="66" t="s">
        <v>292</v>
      </c>
      <c r="AC18" s="60" t="s">
        <v>158</v>
      </c>
      <c r="AD18" s="64" t="s">
        <v>321</v>
      </c>
      <c r="AE18" s="64" t="s">
        <v>159</v>
      </c>
      <c r="AF18" s="64" t="s">
        <v>322</v>
      </c>
      <c r="AG18" s="60" t="s">
        <v>323</v>
      </c>
      <c r="AH18" s="64" t="s">
        <v>295</v>
      </c>
    </row>
    <row r="19" spans="1:34" s="61" customFormat="1" ht="101.25" hidden="1" customHeight="1" x14ac:dyDescent="0.2">
      <c r="A19" s="60" t="s">
        <v>66</v>
      </c>
      <c r="B19" s="60" t="s">
        <v>133</v>
      </c>
      <c r="C19" s="60" t="s">
        <v>247</v>
      </c>
      <c r="D19" s="60" t="s">
        <v>160</v>
      </c>
      <c r="E19" s="64">
        <v>8</v>
      </c>
      <c r="F19" s="60" t="s">
        <v>317</v>
      </c>
      <c r="G19" s="71" t="s">
        <v>138</v>
      </c>
      <c r="H19" s="60" t="s">
        <v>118</v>
      </c>
      <c r="I19" s="71">
        <f>6*12</f>
        <v>72</v>
      </c>
      <c r="J19" s="66" t="s">
        <v>45</v>
      </c>
      <c r="K19" s="65">
        <v>0.6</v>
      </c>
      <c r="L19" s="70" t="s">
        <v>38</v>
      </c>
      <c r="M19" s="65">
        <v>0.8</v>
      </c>
      <c r="N19" s="66" t="s">
        <v>286</v>
      </c>
      <c r="O19" s="64">
        <v>9</v>
      </c>
      <c r="P19" s="60" t="s">
        <v>161</v>
      </c>
      <c r="Q19" s="64" t="s">
        <v>287</v>
      </c>
      <c r="R19" s="64"/>
      <c r="S19" s="66" t="s">
        <v>288</v>
      </c>
      <c r="T19" s="66" t="s">
        <v>289</v>
      </c>
      <c r="U19" s="60"/>
      <c r="V19" s="66" t="s">
        <v>290</v>
      </c>
      <c r="W19" s="66" t="s">
        <v>266</v>
      </c>
      <c r="X19" s="66" t="s">
        <v>291</v>
      </c>
      <c r="Y19" s="66" t="s">
        <v>45</v>
      </c>
      <c r="Z19" s="68" t="s">
        <v>42</v>
      </c>
      <c r="AA19" s="68" t="s">
        <v>42</v>
      </c>
      <c r="AB19" s="66" t="s">
        <v>292</v>
      </c>
      <c r="AC19" s="60" t="s">
        <v>162</v>
      </c>
      <c r="AD19" s="64" t="s">
        <v>321</v>
      </c>
      <c r="AE19" s="64" t="s">
        <v>325</v>
      </c>
      <c r="AF19" s="64" t="s">
        <v>326</v>
      </c>
      <c r="AG19" s="60" t="s">
        <v>327</v>
      </c>
      <c r="AH19" s="64" t="s">
        <v>295</v>
      </c>
    </row>
    <row r="20" spans="1:34" s="61" customFormat="1" ht="108.75" hidden="1" customHeight="1" x14ac:dyDescent="0.2">
      <c r="A20" s="60" t="s">
        <v>68</v>
      </c>
      <c r="B20" s="60" t="s">
        <v>133</v>
      </c>
      <c r="C20" s="60" t="s">
        <v>247</v>
      </c>
      <c r="D20" s="62" t="s">
        <v>164</v>
      </c>
      <c r="E20" s="64">
        <v>9</v>
      </c>
      <c r="F20" s="60" t="s">
        <v>328</v>
      </c>
      <c r="G20" s="71" t="s">
        <v>138</v>
      </c>
      <c r="H20" s="60" t="s">
        <v>115</v>
      </c>
      <c r="I20" s="71">
        <f>4*12</f>
        <v>48</v>
      </c>
      <c r="J20" s="66" t="s">
        <v>40</v>
      </c>
      <c r="K20" s="65">
        <v>0.4</v>
      </c>
      <c r="L20" s="70" t="s">
        <v>38</v>
      </c>
      <c r="M20" s="65">
        <v>0.8</v>
      </c>
      <c r="N20" s="66" t="s">
        <v>286</v>
      </c>
      <c r="O20" s="64">
        <v>11</v>
      </c>
      <c r="P20" s="60" t="s">
        <v>165</v>
      </c>
      <c r="Q20" s="64" t="s">
        <v>287</v>
      </c>
      <c r="R20" s="64"/>
      <c r="S20" s="66" t="s">
        <v>288</v>
      </c>
      <c r="T20" s="66" t="s">
        <v>289</v>
      </c>
      <c r="U20" s="60"/>
      <c r="V20" s="66" t="s">
        <v>290</v>
      </c>
      <c r="W20" s="66" t="s">
        <v>266</v>
      </c>
      <c r="X20" s="66" t="s">
        <v>291</v>
      </c>
      <c r="Y20" s="66" t="s">
        <v>45</v>
      </c>
      <c r="Z20" s="68" t="s">
        <v>42</v>
      </c>
      <c r="AA20" s="66" t="s">
        <v>42</v>
      </c>
      <c r="AB20" s="66" t="s">
        <v>292</v>
      </c>
      <c r="AC20" s="60" t="s">
        <v>332</v>
      </c>
      <c r="AD20" s="64" t="s">
        <v>319</v>
      </c>
      <c r="AE20" s="64" t="s">
        <v>294</v>
      </c>
      <c r="AF20" s="64" t="s">
        <v>299</v>
      </c>
      <c r="AG20" s="60" t="s">
        <v>333</v>
      </c>
      <c r="AH20" s="64" t="s">
        <v>295</v>
      </c>
    </row>
    <row r="21" spans="1:34" s="61" customFormat="1" ht="68.25" hidden="1" customHeight="1" x14ac:dyDescent="0.2">
      <c r="A21" s="60" t="s">
        <v>68</v>
      </c>
      <c r="B21" s="60" t="s">
        <v>133</v>
      </c>
      <c r="C21" s="60" t="s">
        <v>247</v>
      </c>
      <c r="D21" s="62" t="s">
        <v>166</v>
      </c>
      <c r="E21" s="64">
        <v>10</v>
      </c>
      <c r="F21" s="60" t="s">
        <v>337</v>
      </c>
      <c r="G21" s="71" t="s">
        <v>138</v>
      </c>
      <c r="H21" s="60" t="s">
        <v>115</v>
      </c>
      <c r="I21" s="71">
        <f>25*2</f>
        <v>50</v>
      </c>
      <c r="J21" s="66" t="s">
        <v>40</v>
      </c>
      <c r="K21" s="65">
        <v>0.4</v>
      </c>
      <c r="L21" s="70" t="s">
        <v>38</v>
      </c>
      <c r="M21" s="65">
        <v>0.8</v>
      </c>
      <c r="N21" s="66" t="s">
        <v>286</v>
      </c>
      <c r="O21" s="64">
        <v>12</v>
      </c>
      <c r="P21" s="60" t="s">
        <v>167</v>
      </c>
      <c r="Q21" s="64" t="s">
        <v>287</v>
      </c>
      <c r="R21" s="64"/>
      <c r="S21" s="66" t="s">
        <v>288</v>
      </c>
      <c r="T21" s="66" t="s">
        <v>289</v>
      </c>
      <c r="U21" s="60"/>
      <c r="V21" s="66" t="s">
        <v>290</v>
      </c>
      <c r="W21" s="66" t="s">
        <v>266</v>
      </c>
      <c r="X21" s="66" t="s">
        <v>291</v>
      </c>
      <c r="Y21" s="66" t="s">
        <v>40</v>
      </c>
      <c r="Z21" s="68" t="s">
        <v>42</v>
      </c>
      <c r="AA21" s="68" t="s">
        <v>42</v>
      </c>
      <c r="AB21" s="66" t="s">
        <v>292</v>
      </c>
      <c r="AC21" s="60" t="s">
        <v>334</v>
      </c>
      <c r="AD21" s="64" t="s">
        <v>319</v>
      </c>
      <c r="AE21" s="64" t="s">
        <v>294</v>
      </c>
      <c r="AF21" s="64" t="s">
        <v>299</v>
      </c>
      <c r="AG21" s="60" t="s">
        <v>335</v>
      </c>
      <c r="AH21" s="64" t="s">
        <v>295</v>
      </c>
    </row>
    <row r="22" spans="1:34" s="61" customFormat="1" ht="89.25" hidden="1" customHeight="1" x14ac:dyDescent="0.2">
      <c r="A22" s="60" t="s">
        <v>68</v>
      </c>
      <c r="B22" s="60" t="s">
        <v>133</v>
      </c>
      <c r="C22" s="60" t="s">
        <v>247</v>
      </c>
      <c r="D22" s="62" t="s">
        <v>169</v>
      </c>
      <c r="E22" s="64">
        <v>11</v>
      </c>
      <c r="F22" s="60" t="s">
        <v>338</v>
      </c>
      <c r="G22" s="71" t="s">
        <v>138</v>
      </c>
      <c r="H22" s="60" t="s">
        <v>115</v>
      </c>
      <c r="I22" s="71">
        <f>12*100</f>
        <v>1200</v>
      </c>
      <c r="J22" s="66" t="s">
        <v>285</v>
      </c>
      <c r="K22" s="65">
        <v>0.8</v>
      </c>
      <c r="L22" s="67" t="s">
        <v>39</v>
      </c>
      <c r="M22" s="65">
        <v>1</v>
      </c>
      <c r="N22" s="66" t="s">
        <v>41</v>
      </c>
      <c r="O22" s="64">
        <v>13</v>
      </c>
      <c r="P22" s="60" t="s">
        <v>170</v>
      </c>
      <c r="Q22" s="64" t="s">
        <v>287</v>
      </c>
      <c r="R22" s="64"/>
      <c r="S22" s="66" t="s">
        <v>288</v>
      </c>
      <c r="T22" s="66" t="s">
        <v>289</v>
      </c>
      <c r="U22" s="60"/>
      <c r="V22" s="66" t="s">
        <v>290</v>
      </c>
      <c r="W22" s="66" t="s">
        <v>266</v>
      </c>
      <c r="X22" s="66" t="s">
        <v>291</v>
      </c>
      <c r="Y22" s="66" t="s">
        <v>45</v>
      </c>
      <c r="Z22" s="70" t="s">
        <v>38</v>
      </c>
      <c r="AA22" s="66" t="s">
        <v>286</v>
      </c>
      <c r="AB22" s="66" t="s">
        <v>292</v>
      </c>
      <c r="AC22" s="60" t="s">
        <v>339</v>
      </c>
      <c r="AD22" s="64" t="s">
        <v>319</v>
      </c>
      <c r="AE22" s="64" t="s">
        <v>294</v>
      </c>
      <c r="AF22" s="64" t="s">
        <v>299</v>
      </c>
      <c r="AG22" s="60" t="s">
        <v>340</v>
      </c>
      <c r="AH22" s="64" t="s">
        <v>295</v>
      </c>
    </row>
    <row r="23" spans="1:34" s="61" customFormat="1" ht="66.75" hidden="1" customHeight="1" x14ac:dyDescent="0.2">
      <c r="A23" s="60" t="s">
        <v>68</v>
      </c>
      <c r="B23" s="60" t="s">
        <v>137</v>
      </c>
      <c r="C23" s="60" t="s">
        <v>247</v>
      </c>
      <c r="D23" s="62" t="s">
        <v>172</v>
      </c>
      <c r="E23" s="64">
        <v>12</v>
      </c>
      <c r="F23" s="60" t="s">
        <v>336</v>
      </c>
      <c r="G23" s="71" t="s">
        <v>138</v>
      </c>
      <c r="H23" s="60" t="s">
        <v>117</v>
      </c>
      <c r="I23" s="71">
        <f>20*12</f>
        <v>240</v>
      </c>
      <c r="J23" s="66" t="s">
        <v>45</v>
      </c>
      <c r="K23" s="65">
        <v>0.6</v>
      </c>
      <c r="L23" s="67" t="s">
        <v>39</v>
      </c>
      <c r="M23" s="65">
        <v>1</v>
      </c>
      <c r="N23" s="66" t="s">
        <v>41</v>
      </c>
      <c r="O23" s="64">
        <v>14</v>
      </c>
      <c r="P23" s="60" t="s">
        <v>173</v>
      </c>
      <c r="Q23" s="64" t="s">
        <v>287</v>
      </c>
      <c r="R23" s="64"/>
      <c r="S23" s="66" t="s">
        <v>288</v>
      </c>
      <c r="T23" s="66" t="s">
        <v>289</v>
      </c>
      <c r="U23" s="60"/>
      <c r="V23" s="66" t="s">
        <v>290</v>
      </c>
      <c r="W23" s="66" t="s">
        <v>266</v>
      </c>
      <c r="X23" s="66" t="s">
        <v>291</v>
      </c>
      <c r="Y23" s="66" t="s">
        <v>40</v>
      </c>
      <c r="Z23" s="67" t="s">
        <v>38</v>
      </c>
      <c r="AA23" s="66" t="s">
        <v>286</v>
      </c>
      <c r="AB23" s="66" t="s">
        <v>292</v>
      </c>
      <c r="AC23" s="60" t="s">
        <v>174</v>
      </c>
      <c r="AD23" s="64" t="s">
        <v>319</v>
      </c>
      <c r="AE23" s="64" t="s">
        <v>341</v>
      </c>
      <c r="AF23" s="64" t="s">
        <v>342</v>
      </c>
      <c r="AG23" s="60" t="s">
        <v>343</v>
      </c>
      <c r="AH23" s="64" t="s">
        <v>295</v>
      </c>
    </row>
    <row r="24" spans="1:34" s="61" customFormat="1" ht="90" hidden="1" customHeight="1" x14ac:dyDescent="0.2">
      <c r="A24" s="60" t="s">
        <v>68</v>
      </c>
      <c r="B24" s="60" t="s">
        <v>133</v>
      </c>
      <c r="C24" s="60" t="s">
        <v>247</v>
      </c>
      <c r="D24" s="62" t="s">
        <v>175</v>
      </c>
      <c r="E24" s="64">
        <v>13</v>
      </c>
      <c r="F24" s="60" t="s">
        <v>344</v>
      </c>
      <c r="G24" s="71" t="s">
        <v>138</v>
      </c>
      <c r="H24" s="60" t="s">
        <v>115</v>
      </c>
      <c r="I24" s="71">
        <v>5000</v>
      </c>
      <c r="J24" s="66" t="s">
        <v>46</v>
      </c>
      <c r="K24" s="65">
        <v>1</v>
      </c>
      <c r="L24" s="70" t="s">
        <v>38</v>
      </c>
      <c r="M24" s="65">
        <v>0.8</v>
      </c>
      <c r="N24" s="66" t="s">
        <v>286</v>
      </c>
      <c r="O24" s="64">
        <v>15</v>
      </c>
      <c r="P24" s="60" t="s">
        <v>176</v>
      </c>
      <c r="Q24" s="64" t="s">
        <v>287</v>
      </c>
      <c r="R24" s="64"/>
      <c r="S24" s="66" t="s">
        <v>288</v>
      </c>
      <c r="T24" s="66" t="s">
        <v>289</v>
      </c>
      <c r="U24" s="60"/>
      <c r="V24" s="66" t="s">
        <v>290</v>
      </c>
      <c r="W24" s="66" t="s">
        <v>266</v>
      </c>
      <c r="X24" s="66" t="s">
        <v>291</v>
      </c>
      <c r="Y24" s="66" t="s">
        <v>45</v>
      </c>
      <c r="Z24" s="70" t="s">
        <v>38</v>
      </c>
      <c r="AA24" s="66" t="s">
        <v>286</v>
      </c>
      <c r="AB24" s="66" t="s">
        <v>292</v>
      </c>
      <c r="AC24" s="60" t="s">
        <v>345</v>
      </c>
      <c r="AD24" s="64" t="s">
        <v>171</v>
      </c>
      <c r="AE24" s="64" t="s">
        <v>294</v>
      </c>
      <c r="AF24" s="64" t="s">
        <v>299</v>
      </c>
      <c r="AG24" s="60" t="s">
        <v>177</v>
      </c>
      <c r="AH24" s="64" t="s">
        <v>295</v>
      </c>
    </row>
    <row r="25" spans="1:34" s="61" customFormat="1" ht="78" hidden="1" customHeight="1" x14ac:dyDescent="0.2">
      <c r="A25" s="60" t="s">
        <v>68</v>
      </c>
      <c r="B25" s="60" t="s">
        <v>133</v>
      </c>
      <c r="C25" s="60" t="s">
        <v>247</v>
      </c>
      <c r="D25" s="62" t="s">
        <v>178</v>
      </c>
      <c r="E25" s="64">
        <v>14</v>
      </c>
      <c r="F25" s="60" t="s">
        <v>347</v>
      </c>
      <c r="G25" s="71" t="s">
        <v>138</v>
      </c>
      <c r="H25" s="60" t="s">
        <v>115</v>
      </c>
      <c r="I25" s="71">
        <v>25</v>
      </c>
      <c r="J25" s="66" t="s">
        <v>45</v>
      </c>
      <c r="K25" s="65">
        <v>0.6</v>
      </c>
      <c r="L25" s="70" t="s">
        <v>38</v>
      </c>
      <c r="M25" s="65">
        <v>0.8</v>
      </c>
      <c r="N25" s="66" t="s">
        <v>286</v>
      </c>
      <c r="O25" s="64">
        <v>16</v>
      </c>
      <c r="P25" s="60" t="s">
        <v>179</v>
      </c>
      <c r="Q25" s="64"/>
      <c r="R25" s="64"/>
      <c r="S25" s="66" t="s">
        <v>288</v>
      </c>
      <c r="T25" s="66" t="s">
        <v>289</v>
      </c>
      <c r="U25" s="60"/>
      <c r="V25" s="66" t="s">
        <v>290</v>
      </c>
      <c r="W25" s="66" t="s">
        <v>266</v>
      </c>
      <c r="X25" s="66" t="s">
        <v>291</v>
      </c>
      <c r="Y25" s="66" t="s">
        <v>40</v>
      </c>
      <c r="Z25" s="69" t="s">
        <v>44</v>
      </c>
      <c r="AA25" s="68" t="s">
        <v>42</v>
      </c>
      <c r="AB25" s="66" t="s">
        <v>292</v>
      </c>
      <c r="AC25" s="60" t="s">
        <v>180</v>
      </c>
      <c r="AD25" s="64" t="s">
        <v>171</v>
      </c>
      <c r="AE25" s="64" t="s">
        <v>294</v>
      </c>
      <c r="AF25" s="64" t="s">
        <v>299</v>
      </c>
      <c r="AG25" s="60" t="s">
        <v>177</v>
      </c>
      <c r="AH25" s="64" t="s">
        <v>295</v>
      </c>
    </row>
    <row r="26" spans="1:34" s="61" customFormat="1" ht="51" hidden="1" customHeight="1" x14ac:dyDescent="0.2">
      <c r="A26" s="60" t="s">
        <v>68</v>
      </c>
      <c r="B26" s="60" t="s">
        <v>133</v>
      </c>
      <c r="C26" s="60" t="s">
        <v>247</v>
      </c>
      <c r="D26" s="62" t="s">
        <v>182</v>
      </c>
      <c r="E26" s="64">
        <v>15</v>
      </c>
      <c r="F26" s="60" t="s">
        <v>391</v>
      </c>
      <c r="G26" s="71" t="s">
        <v>138</v>
      </c>
      <c r="H26" s="60" t="s">
        <v>115</v>
      </c>
      <c r="I26" s="71">
        <f>70*12</f>
        <v>840</v>
      </c>
      <c r="J26" s="66" t="s">
        <v>45</v>
      </c>
      <c r="K26" s="65">
        <v>0.6</v>
      </c>
      <c r="L26" s="68" t="s">
        <v>42</v>
      </c>
      <c r="M26" s="65">
        <v>0.6</v>
      </c>
      <c r="N26" s="66" t="s">
        <v>42</v>
      </c>
      <c r="O26" s="64">
        <v>17</v>
      </c>
      <c r="P26" s="72" t="s">
        <v>179</v>
      </c>
      <c r="Q26" s="64" t="s">
        <v>287</v>
      </c>
      <c r="R26" s="64" t="s">
        <v>287</v>
      </c>
      <c r="S26" s="66" t="s">
        <v>288</v>
      </c>
      <c r="T26" s="66" t="s">
        <v>289</v>
      </c>
      <c r="U26" s="60"/>
      <c r="V26" s="66" t="s">
        <v>290</v>
      </c>
      <c r="W26" s="66" t="s">
        <v>266</v>
      </c>
      <c r="X26" s="66" t="s">
        <v>291</v>
      </c>
      <c r="Y26" s="66" t="s">
        <v>40</v>
      </c>
      <c r="Z26" s="69" t="s">
        <v>44</v>
      </c>
      <c r="AA26" s="68" t="s">
        <v>42</v>
      </c>
      <c r="AB26" s="66" t="s">
        <v>292</v>
      </c>
      <c r="AC26" s="83" t="s">
        <v>183</v>
      </c>
      <c r="AD26" s="72" t="s">
        <v>181</v>
      </c>
      <c r="AE26" s="64" t="s">
        <v>294</v>
      </c>
      <c r="AF26" s="64" t="s">
        <v>299</v>
      </c>
      <c r="AG26" s="60" t="s">
        <v>340</v>
      </c>
      <c r="AH26" s="64" t="s">
        <v>295</v>
      </c>
    </row>
    <row r="27" spans="1:34" s="61" customFormat="1" ht="60" hidden="1" customHeight="1" x14ac:dyDescent="0.2">
      <c r="A27" s="60" t="s">
        <v>68</v>
      </c>
      <c r="B27" s="60" t="s">
        <v>133</v>
      </c>
      <c r="C27" s="60" t="s">
        <v>247</v>
      </c>
      <c r="D27" s="62" t="s">
        <v>184</v>
      </c>
      <c r="E27" s="64">
        <v>16</v>
      </c>
      <c r="F27" s="60" t="s">
        <v>390</v>
      </c>
      <c r="G27" s="71" t="s">
        <v>138</v>
      </c>
      <c r="H27" s="60" t="s">
        <v>115</v>
      </c>
      <c r="I27" s="71">
        <v>6000</v>
      </c>
      <c r="J27" s="66" t="s">
        <v>285</v>
      </c>
      <c r="K27" s="65">
        <v>0.8</v>
      </c>
      <c r="L27" s="67" t="s">
        <v>39</v>
      </c>
      <c r="M27" s="65">
        <v>1</v>
      </c>
      <c r="N27" s="66" t="s">
        <v>41</v>
      </c>
      <c r="O27" s="64">
        <v>18</v>
      </c>
      <c r="P27" s="76" t="s">
        <v>185</v>
      </c>
      <c r="Q27" s="64" t="s">
        <v>287</v>
      </c>
      <c r="R27" s="64"/>
      <c r="S27" s="66" t="s">
        <v>288</v>
      </c>
      <c r="T27" s="66" t="s">
        <v>289</v>
      </c>
      <c r="U27" s="60"/>
      <c r="V27" s="66" t="s">
        <v>290</v>
      </c>
      <c r="W27" s="66" t="s">
        <v>266</v>
      </c>
      <c r="X27" s="66" t="s">
        <v>291</v>
      </c>
      <c r="Y27" s="66" t="s">
        <v>45</v>
      </c>
      <c r="Z27" s="67" t="s">
        <v>39</v>
      </c>
      <c r="AA27" s="66" t="s">
        <v>41</v>
      </c>
      <c r="AB27" s="66" t="s">
        <v>292</v>
      </c>
      <c r="AC27" s="74" t="s">
        <v>186</v>
      </c>
      <c r="AD27" s="72" t="s">
        <v>181</v>
      </c>
      <c r="AE27" s="72" t="s">
        <v>152</v>
      </c>
      <c r="AF27" s="64" t="s">
        <v>299</v>
      </c>
      <c r="AG27" s="60" t="s">
        <v>340</v>
      </c>
      <c r="AH27" s="64" t="s">
        <v>295</v>
      </c>
    </row>
    <row r="28" spans="1:34" s="61" customFormat="1" ht="51" hidden="1" customHeight="1" x14ac:dyDescent="0.2">
      <c r="A28" s="60" t="s">
        <v>70</v>
      </c>
      <c r="B28" s="60" t="s">
        <v>133</v>
      </c>
      <c r="C28" s="60" t="s">
        <v>247</v>
      </c>
      <c r="D28" s="62" t="s">
        <v>331</v>
      </c>
      <c r="E28" s="64">
        <v>17</v>
      </c>
      <c r="F28" s="60" t="s">
        <v>389</v>
      </c>
      <c r="G28" s="71" t="s">
        <v>138</v>
      </c>
      <c r="H28" s="60" t="s">
        <v>115</v>
      </c>
      <c r="I28" s="71">
        <v>6000</v>
      </c>
      <c r="J28" s="66" t="s">
        <v>285</v>
      </c>
      <c r="K28" s="65">
        <v>0.8</v>
      </c>
      <c r="L28" s="67" t="s">
        <v>39</v>
      </c>
      <c r="M28" s="65">
        <v>1</v>
      </c>
      <c r="N28" s="66" t="s">
        <v>41</v>
      </c>
      <c r="O28" s="64">
        <v>19</v>
      </c>
      <c r="P28" s="72" t="s">
        <v>187</v>
      </c>
      <c r="Q28" s="64"/>
      <c r="R28" s="64"/>
      <c r="S28" s="66" t="s">
        <v>288</v>
      </c>
      <c r="T28" s="66" t="s">
        <v>289</v>
      </c>
      <c r="U28" s="60"/>
      <c r="V28" s="66" t="s">
        <v>290</v>
      </c>
      <c r="W28" s="66" t="s">
        <v>266</v>
      </c>
      <c r="X28" s="66" t="s">
        <v>291</v>
      </c>
      <c r="Y28" s="66" t="s">
        <v>45</v>
      </c>
      <c r="Z28" s="70" t="s">
        <v>38</v>
      </c>
      <c r="AA28" s="66" t="s">
        <v>286</v>
      </c>
      <c r="AB28" s="66" t="s">
        <v>292</v>
      </c>
      <c r="AC28" s="74" t="s">
        <v>188</v>
      </c>
      <c r="AD28" s="72" t="s">
        <v>163</v>
      </c>
      <c r="AE28" s="73" t="s">
        <v>353</v>
      </c>
      <c r="AF28" s="64" t="s">
        <v>299</v>
      </c>
      <c r="AG28" s="60" t="s">
        <v>348</v>
      </c>
      <c r="AH28" s="64" t="s">
        <v>295</v>
      </c>
    </row>
    <row r="29" spans="1:34" s="61" customFormat="1" ht="51" hidden="1" customHeight="1" x14ac:dyDescent="0.2">
      <c r="A29" s="60" t="s">
        <v>70</v>
      </c>
      <c r="B29" s="60" t="s">
        <v>133</v>
      </c>
      <c r="C29" s="60" t="s">
        <v>247</v>
      </c>
      <c r="D29" s="62" t="s">
        <v>330</v>
      </c>
      <c r="E29" s="64">
        <v>18</v>
      </c>
      <c r="F29" s="60" t="s">
        <v>388</v>
      </c>
      <c r="G29" s="71" t="s">
        <v>138</v>
      </c>
      <c r="H29" s="60" t="s">
        <v>117</v>
      </c>
      <c r="I29" s="71">
        <v>5000</v>
      </c>
      <c r="J29" s="66" t="s">
        <v>285</v>
      </c>
      <c r="K29" s="65">
        <v>0.8</v>
      </c>
      <c r="L29" s="67" t="s">
        <v>39</v>
      </c>
      <c r="M29" s="65">
        <v>1</v>
      </c>
      <c r="N29" s="66" t="s">
        <v>41</v>
      </c>
      <c r="O29" s="64">
        <v>20</v>
      </c>
      <c r="P29" s="72" t="s">
        <v>189</v>
      </c>
      <c r="Q29" s="64" t="s">
        <v>287</v>
      </c>
      <c r="R29" s="64"/>
      <c r="S29" s="66" t="s">
        <v>288</v>
      </c>
      <c r="T29" s="66" t="s">
        <v>289</v>
      </c>
      <c r="U29" s="60"/>
      <c r="V29" s="66" t="s">
        <v>290</v>
      </c>
      <c r="W29" s="66" t="s">
        <v>266</v>
      </c>
      <c r="X29" s="66" t="s">
        <v>291</v>
      </c>
      <c r="Y29" s="66" t="s">
        <v>45</v>
      </c>
      <c r="Z29" s="70" t="s">
        <v>38</v>
      </c>
      <c r="AA29" s="66" t="s">
        <v>286</v>
      </c>
      <c r="AB29" s="66" t="s">
        <v>292</v>
      </c>
      <c r="AC29" s="74" t="s">
        <v>190</v>
      </c>
      <c r="AD29" s="72" t="s">
        <v>163</v>
      </c>
      <c r="AE29" s="75">
        <v>44377</v>
      </c>
      <c r="AF29" s="64" t="s">
        <v>342</v>
      </c>
      <c r="AG29" s="60" t="s">
        <v>349</v>
      </c>
      <c r="AH29" s="64" t="s">
        <v>295</v>
      </c>
    </row>
    <row r="30" spans="1:34" s="61" customFormat="1" ht="51" hidden="1" customHeight="1" x14ac:dyDescent="0.2">
      <c r="A30" s="60" t="s">
        <v>70</v>
      </c>
      <c r="B30" s="60" t="s">
        <v>133</v>
      </c>
      <c r="C30" s="60" t="s">
        <v>247</v>
      </c>
      <c r="D30" s="62" t="s">
        <v>329</v>
      </c>
      <c r="E30" s="64">
        <v>19</v>
      </c>
      <c r="F30" s="60" t="s">
        <v>387</v>
      </c>
      <c r="G30" s="71" t="s">
        <v>138</v>
      </c>
      <c r="H30" s="60" t="s">
        <v>117</v>
      </c>
      <c r="I30" s="71">
        <v>600</v>
      </c>
      <c r="J30" s="66" t="s">
        <v>45</v>
      </c>
      <c r="K30" s="65">
        <v>0.6</v>
      </c>
      <c r="L30" s="68" t="s">
        <v>42</v>
      </c>
      <c r="M30" s="65">
        <v>0.6</v>
      </c>
      <c r="N30" s="66" t="s">
        <v>42</v>
      </c>
      <c r="O30" s="64">
        <v>21</v>
      </c>
      <c r="P30" s="72" t="s">
        <v>191</v>
      </c>
      <c r="Q30" s="64" t="s">
        <v>287</v>
      </c>
      <c r="R30" s="64" t="s">
        <v>287</v>
      </c>
      <c r="S30" s="66" t="s">
        <v>288</v>
      </c>
      <c r="T30" s="66" t="s">
        <v>289</v>
      </c>
      <c r="U30" s="60"/>
      <c r="V30" s="66" t="s">
        <v>290</v>
      </c>
      <c r="W30" s="66" t="s">
        <v>266</v>
      </c>
      <c r="X30" s="66" t="s">
        <v>291</v>
      </c>
      <c r="Y30" s="66" t="s">
        <v>40</v>
      </c>
      <c r="Z30" s="69" t="s">
        <v>44</v>
      </c>
      <c r="AA30" s="68" t="s">
        <v>42</v>
      </c>
      <c r="AB30" s="66" t="s">
        <v>292</v>
      </c>
      <c r="AC30" s="74" t="s">
        <v>192</v>
      </c>
      <c r="AD30" s="72" t="s">
        <v>193</v>
      </c>
      <c r="AE30" s="64" t="s">
        <v>294</v>
      </c>
      <c r="AF30" s="64" t="s">
        <v>342</v>
      </c>
      <c r="AG30" s="60" t="s">
        <v>350</v>
      </c>
      <c r="AH30" s="64" t="s">
        <v>295</v>
      </c>
    </row>
    <row r="31" spans="1:34" s="61" customFormat="1" ht="51" hidden="1" customHeight="1" x14ac:dyDescent="0.2">
      <c r="A31" s="60" t="s">
        <v>346</v>
      </c>
      <c r="B31" s="60" t="s">
        <v>133</v>
      </c>
      <c r="C31" s="60" t="s">
        <v>247</v>
      </c>
      <c r="D31" s="62" t="s">
        <v>196</v>
      </c>
      <c r="E31" s="64">
        <v>20</v>
      </c>
      <c r="F31" s="60" t="s">
        <v>386</v>
      </c>
      <c r="G31" s="71" t="s">
        <v>138</v>
      </c>
      <c r="H31" s="60" t="s">
        <v>118</v>
      </c>
      <c r="I31" s="71">
        <v>500</v>
      </c>
      <c r="J31" s="66" t="s">
        <v>45</v>
      </c>
      <c r="K31" s="65">
        <v>0.6</v>
      </c>
      <c r="L31" s="68" t="s">
        <v>42</v>
      </c>
      <c r="M31" s="65">
        <v>0.6</v>
      </c>
      <c r="N31" s="66" t="s">
        <v>42</v>
      </c>
      <c r="O31" s="64">
        <v>22</v>
      </c>
      <c r="P31" s="72" t="s">
        <v>197</v>
      </c>
      <c r="Q31" s="64" t="s">
        <v>287</v>
      </c>
      <c r="R31" s="64" t="s">
        <v>287</v>
      </c>
      <c r="S31" s="66" t="s">
        <v>288</v>
      </c>
      <c r="T31" s="66" t="s">
        <v>289</v>
      </c>
      <c r="U31" s="60"/>
      <c r="V31" s="66" t="s">
        <v>290</v>
      </c>
      <c r="W31" s="66" t="s">
        <v>266</v>
      </c>
      <c r="X31" s="66" t="s">
        <v>291</v>
      </c>
      <c r="Y31" s="66" t="s">
        <v>40</v>
      </c>
      <c r="Z31" s="69" t="s">
        <v>44</v>
      </c>
      <c r="AA31" s="68" t="s">
        <v>42</v>
      </c>
      <c r="AB31" s="66" t="s">
        <v>292</v>
      </c>
      <c r="AC31" s="74" t="s">
        <v>198</v>
      </c>
      <c r="AD31" s="72" t="s">
        <v>199</v>
      </c>
      <c r="AE31" s="64" t="s">
        <v>294</v>
      </c>
      <c r="AF31" s="64" t="s">
        <v>342</v>
      </c>
      <c r="AG31" s="60" t="s">
        <v>351</v>
      </c>
      <c r="AH31" s="64" t="s">
        <v>295</v>
      </c>
    </row>
    <row r="32" spans="1:34" s="61" customFormat="1" ht="51" hidden="1" customHeight="1" x14ac:dyDescent="0.2">
      <c r="A32" s="60" t="s">
        <v>75</v>
      </c>
      <c r="B32" s="60" t="s">
        <v>133</v>
      </c>
      <c r="C32" s="60" t="s">
        <v>247</v>
      </c>
      <c r="D32" s="62" t="s">
        <v>200</v>
      </c>
      <c r="E32" s="64">
        <v>21</v>
      </c>
      <c r="F32" s="60" t="s">
        <v>385</v>
      </c>
      <c r="G32" s="71" t="s">
        <v>138</v>
      </c>
      <c r="H32" s="60" t="s">
        <v>118</v>
      </c>
      <c r="I32" s="71">
        <v>5000</v>
      </c>
      <c r="J32" s="66" t="s">
        <v>285</v>
      </c>
      <c r="K32" s="65">
        <v>0.8</v>
      </c>
      <c r="L32" s="67" t="s">
        <v>39</v>
      </c>
      <c r="M32" s="65">
        <v>1</v>
      </c>
      <c r="N32" s="66" t="s">
        <v>41</v>
      </c>
      <c r="O32" s="64">
        <v>23</v>
      </c>
      <c r="P32" s="72" t="s">
        <v>201</v>
      </c>
      <c r="Q32" s="64" t="s">
        <v>287</v>
      </c>
      <c r="R32" s="64"/>
      <c r="S32" s="66" t="s">
        <v>288</v>
      </c>
      <c r="T32" s="66" t="s">
        <v>289</v>
      </c>
      <c r="U32" s="60"/>
      <c r="V32" s="66" t="s">
        <v>290</v>
      </c>
      <c r="W32" s="66" t="s">
        <v>266</v>
      </c>
      <c r="X32" s="66" t="s">
        <v>291</v>
      </c>
      <c r="Y32" s="66" t="s">
        <v>45</v>
      </c>
      <c r="Z32" s="70" t="s">
        <v>38</v>
      </c>
      <c r="AA32" s="66" t="s">
        <v>286</v>
      </c>
      <c r="AB32" s="66" t="s">
        <v>292</v>
      </c>
      <c r="AC32" s="74" t="s">
        <v>202</v>
      </c>
      <c r="AD32" s="72" t="s">
        <v>203</v>
      </c>
      <c r="AE32" s="64" t="s">
        <v>294</v>
      </c>
      <c r="AF32" s="64" t="s">
        <v>342</v>
      </c>
      <c r="AG32" s="60" t="s">
        <v>352</v>
      </c>
      <c r="AH32" s="64" t="s">
        <v>295</v>
      </c>
    </row>
    <row r="33" spans="1:34" s="61" customFormat="1" ht="51" hidden="1" customHeight="1" x14ac:dyDescent="0.2">
      <c r="A33" s="60" t="s">
        <v>75</v>
      </c>
      <c r="B33" s="60" t="s">
        <v>137</v>
      </c>
      <c r="C33" s="60" t="s">
        <v>258</v>
      </c>
      <c r="D33" s="62" t="s">
        <v>204</v>
      </c>
      <c r="E33" s="64">
        <v>22</v>
      </c>
      <c r="F33" s="60" t="s">
        <v>384</v>
      </c>
      <c r="G33" s="71" t="s">
        <v>138</v>
      </c>
      <c r="H33" s="60" t="s">
        <v>118</v>
      </c>
      <c r="I33" s="71">
        <v>5000</v>
      </c>
      <c r="J33" s="66" t="s">
        <v>285</v>
      </c>
      <c r="K33" s="65">
        <v>0.8</v>
      </c>
      <c r="L33" s="67" t="s">
        <v>39</v>
      </c>
      <c r="M33" s="65">
        <v>1</v>
      </c>
      <c r="N33" s="66" t="s">
        <v>41</v>
      </c>
      <c r="O33" s="64">
        <v>24</v>
      </c>
      <c r="P33" s="72" t="s">
        <v>205</v>
      </c>
      <c r="Q33" s="64" t="s">
        <v>287</v>
      </c>
      <c r="R33" s="64"/>
      <c r="S33" s="66" t="s">
        <v>288</v>
      </c>
      <c r="T33" s="66" t="s">
        <v>289</v>
      </c>
      <c r="U33" s="60"/>
      <c r="V33" s="66" t="s">
        <v>290</v>
      </c>
      <c r="W33" s="66" t="s">
        <v>266</v>
      </c>
      <c r="X33" s="66" t="s">
        <v>291</v>
      </c>
      <c r="Y33" s="66" t="s">
        <v>45</v>
      </c>
      <c r="Z33" s="70" t="s">
        <v>38</v>
      </c>
      <c r="AA33" s="66" t="s">
        <v>286</v>
      </c>
      <c r="AB33" s="66" t="s">
        <v>292</v>
      </c>
      <c r="AC33" s="74" t="s">
        <v>206</v>
      </c>
      <c r="AD33" s="72" t="s">
        <v>207</v>
      </c>
      <c r="AE33" s="64" t="s">
        <v>294</v>
      </c>
      <c r="AF33" s="64" t="s">
        <v>342</v>
      </c>
      <c r="AG33" s="60" t="s">
        <v>352</v>
      </c>
      <c r="AH33" s="64" t="s">
        <v>295</v>
      </c>
    </row>
    <row r="34" spans="1:34" s="61" customFormat="1" ht="51" hidden="1" customHeight="1" x14ac:dyDescent="0.2">
      <c r="A34" s="60" t="s">
        <v>75</v>
      </c>
      <c r="B34" s="60" t="s">
        <v>137</v>
      </c>
      <c r="C34" s="60" t="s">
        <v>247</v>
      </c>
      <c r="D34" s="62" t="s">
        <v>208</v>
      </c>
      <c r="E34" s="64">
        <v>23</v>
      </c>
      <c r="F34" s="60" t="s">
        <v>383</v>
      </c>
      <c r="G34" s="71" t="s">
        <v>138</v>
      </c>
      <c r="H34" s="60" t="s">
        <v>118</v>
      </c>
      <c r="I34" s="71">
        <v>5000</v>
      </c>
      <c r="J34" s="66" t="s">
        <v>285</v>
      </c>
      <c r="K34" s="65">
        <v>0.8</v>
      </c>
      <c r="L34" s="67" t="s">
        <v>39</v>
      </c>
      <c r="M34" s="65">
        <v>1</v>
      </c>
      <c r="N34" s="66" t="s">
        <v>41</v>
      </c>
      <c r="O34" s="64">
        <v>25</v>
      </c>
      <c r="P34" s="72" t="s">
        <v>209</v>
      </c>
      <c r="Q34" s="64" t="s">
        <v>287</v>
      </c>
      <c r="R34" s="64"/>
      <c r="S34" s="66" t="s">
        <v>288</v>
      </c>
      <c r="T34" s="66" t="s">
        <v>289</v>
      </c>
      <c r="U34" s="60"/>
      <c r="V34" s="66" t="s">
        <v>290</v>
      </c>
      <c r="W34" s="66" t="s">
        <v>266</v>
      </c>
      <c r="X34" s="66" t="s">
        <v>291</v>
      </c>
      <c r="Y34" s="66" t="s">
        <v>40</v>
      </c>
      <c r="Z34" s="69" t="s">
        <v>44</v>
      </c>
      <c r="AA34" s="68" t="s">
        <v>42</v>
      </c>
      <c r="AB34" s="66" t="s">
        <v>292</v>
      </c>
      <c r="AC34" s="74" t="s">
        <v>210</v>
      </c>
      <c r="AD34" s="72" t="s">
        <v>211</v>
      </c>
      <c r="AE34" s="64" t="s">
        <v>299</v>
      </c>
      <c r="AF34" s="64" t="s">
        <v>299</v>
      </c>
      <c r="AG34" s="60" t="s">
        <v>352</v>
      </c>
      <c r="AH34" s="64" t="s">
        <v>295</v>
      </c>
    </row>
    <row r="35" spans="1:34" s="61" customFormat="1" ht="51" hidden="1" customHeight="1" x14ac:dyDescent="0.2">
      <c r="A35" s="60" t="s">
        <v>75</v>
      </c>
      <c r="B35" s="60" t="s">
        <v>133</v>
      </c>
      <c r="C35" s="60" t="s">
        <v>247</v>
      </c>
      <c r="D35" s="62" t="s">
        <v>212</v>
      </c>
      <c r="E35" s="64">
        <v>24</v>
      </c>
      <c r="F35" s="60" t="s">
        <v>382</v>
      </c>
      <c r="G35" s="71" t="s">
        <v>138</v>
      </c>
      <c r="H35" s="60" t="s">
        <v>118</v>
      </c>
      <c r="I35" s="71">
        <v>500</v>
      </c>
      <c r="J35" s="66" t="s">
        <v>45</v>
      </c>
      <c r="K35" s="65">
        <v>0.6</v>
      </c>
      <c r="L35" s="68" t="s">
        <v>42</v>
      </c>
      <c r="M35" s="65">
        <v>0.6</v>
      </c>
      <c r="N35" s="66" t="s">
        <v>42</v>
      </c>
      <c r="O35" s="64">
        <v>26</v>
      </c>
      <c r="P35" s="72" t="s">
        <v>209</v>
      </c>
      <c r="Q35" s="64" t="s">
        <v>287</v>
      </c>
      <c r="R35" s="64"/>
      <c r="S35" s="66" t="s">
        <v>288</v>
      </c>
      <c r="T35" s="66" t="s">
        <v>289</v>
      </c>
      <c r="U35" s="60"/>
      <c r="V35" s="66" t="s">
        <v>290</v>
      </c>
      <c r="W35" s="66" t="s">
        <v>266</v>
      </c>
      <c r="X35" s="66" t="s">
        <v>291</v>
      </c>
      <c r="Y35" s="66" t="s">
        <v>40</v>
      </c>
      <c r="Z35" s="69" t="s">
        <v>44</v>
      </c>
      <c r="AA35" s="68" t="s">
        <v>42</v>
      </c>
      <c r="AB35" s="66" t="s">
        <v>292</v>
      </c>
      <c r="AC35" s="74" t="s">
        <v>213</v>
      </c>
      <c r="AD35" s="72" t="s">
        <v>203</v>
      </c>
      <c r="AE35" s="64" t="s">
        <v>299</v>
      </c>
      <c r="AF35" s="64" t="s">
        <v>299</v>
      </c>
      <c r="AG35" s="60" t="s">
        <v>352</v>
      </c>
      <c r="AH35" s="64" t="s">
        <v>295</v>
      </c>
    </row>
    <row r="36" spans="1:34" s="61" customFormat="1" ht="51" hidden="1" customHeight="1" x14ac:dyDescent="0.2">
      <c r="A36" s="60" t="s">
        <v>75</v>
      </c>
      <c r="B36" s="60" t="s">
        <v>133</v>
      </c>
      <c r="C36" s="60" t="s">
        <v>247</v>
      </c>
      <c r="D36" s="62" t="s">
        <v>214</v>
      </c>
      <c r="E36" s="64">
        <v>25</v>
      </c>
      <c r="F36" s="60" t="s">
        <v>381</v>
      </c>
      <c r="G36" s="64" t="s">
        <v>250</v>
      </c>
      <c r="H36" s="60" t="s">
        <v>118</v>
      </c>
      <c r="I36" s="71">
        <v>500</v>
      </c>
      <c r="J36" s="66" t="s">
        <v>45</v>
      </c>
      <c r="K36" s="65">
        <v>0.6</v>
      </c>
      <c r="L36" s="68" t="s">
        <v>42</v>
      </c>
      <c r="M36" s="65">
        <v>0.6</v>
      </c>
      <c r="N36" s="66" t="s">
        <v>42</v>
      </c>
      <c r="O36" s="64">
        <v>27</v>
      </c>
      <c r="P36" s="72" t="s">
        <v>215</v>
      </c>
      <c r="Q36" s="64" t="s">
        <v>287</v>
      </c>
      <c r="R36" s="64"/>
      <c r="S36" s="66" t="s">
        <v>288</v>
      </c>
      <c r="T36" s="66" t="s">
        <v>289</v>
      </c>
      <c r="U36" s="60"/>
      <c r="V36" s="66" t="s">
        <v>290</v>
      </c>
      <c r="W36" s="66" t="s">
        <v>266</v>
      </c>
      <c r="X36" s="66" t="s">
        <v>291</v>
      </c>
      <c r="Y36" s="66" t="s">
        <v>40</v>
      </c>
      <c r="Z36" s="69" t="s">
        <v>44</v>
      </c>
      <c r="AA36" s="68" t="s">
        <v>42</v>
      </c>
      <c r="AB36" s="66" t="s">
        <v>292</v>
      </c>
      <c r="AC36" s="74" t="s">
        <v>216</v>
      </c>
      <c r="AD36" s="72" t="s">
        <v>217</v>
      </c>
      <c r="AE36" s="64" t="s">
        <v>299</v>
      </c>
      <c r="AF36" s="64" t="s">
        <v>299</v>
      </c>
      <c r="AG36" s="60" t="s">
        <v>352</v>
      </c>
      <c r="AH36" s="64" t="s">
        <v>295</v>
      </c>
    </row>
    <row r="37" spans="1:34" s="61" customFormat="1" ht="51" hidden="1" customHeight="1" x14ac:dyDescent="0.2">
      <c r="A37" s="60" t="s">
        <v>75</v>
      </c>
      <c r="B37" s="60" t="s">
        <v>133</v>
      </c>
      <c r="C37" s="60" t="s">
        <v>247</v>
      </c>
      <c r="D37" s="62" t="s">
        <v>218</v>
      </c>
      <c r="E37" s="64">
        <v>26</v>
      </c>
      <c r="F37" s="60" t="s">
        <v>380</v>
      </c>
      <c r="G37" s="71" t="s">
        <v>138</v>
      </c>
      <c r="H37" s="60" t="s">
        <v>118</v>
      </c>
      <c r="I37" s="71">
        <v>500</v>
      </c>
      <c r="J37" s="66" t="s">
        <v>45</v>
      </c>
      <c r="K37" s="65">
        <v>0.6</v>
      </c>
      <c r="L37" s="68" t="s">
        <v>42</v>
      </c>
      <c r="M37" s="65">
        <v>0.6</v>
      </c>
      <c r="N37" s="66" t="s">
        <v>42</v>
      </c>
      <c r="O37" s="64">
        <v>28</v>
      </c>
      <c r="P37" s="72" t="s">
        <v>219</v>
      </c>
      <c r="Q37" s="64" t="s">
        <v>287</v>
      </c>
      <c r="R37" s="64"/>
      <c r="S37" s="66" t="s">
        <v>288</v>
      </c>
      <c r="T37" s="66" t="s">
        <v>289</v>
      </c>
      <c r="U37" s="60"/>
      <c r="V37" s="66" t="s">
        <v>290</v>
      </c>
      <c r="W37" s="66" t="s">
        <v>266</v>
      </c>
      <c r="X37" s="66" t="s">
        <v>291</v>
      </c>
      <c r="Y37" s="66" t="s">
        <v>40</v>
      </c>
      <c r="Z37" s="69" t="s">
        <v>44</v>
      </c>
      <c r="AA37" s="68" t="s">
        <v>42</v>
      </c>
      <c r="AB37" s="66" t="s">
        <v>292</v>
      </c>
      <c r="AC37" s="74" t="s">
        <v>220</v>
      </c>
      <c r="AD37" s="72" t="s">
        <v>207</v>
      </c>
      <c r="AE37" s="64" t="s">
        <v>299</v>
      </c>
      <c r="AF37" s="64" t="s">
        <v>299</v>
      </c>
      <c r="AG37" s="60" t="s">
        <v>352</v>
      </c>
      <c r="AH37" s="64" t="s">
        <v>295</v>
      </c>
    </row>
    <row r="38" spans="1:34" s="61" customFormat="1" ht="51" hidden="1" customHeight="1" x14ac:dyDescent="0.2">
      <c r="A38" s="60" t="s">
        <v>77</v>
      </c>
      <c r="B38" s="60" t="s">
        <v>133</v>
      </c>
      <c r="C38" s="60" t="s">
        <v>247</v>
      </c>
      <c r="D38" s="62" t="s">
        <v>221</v>
      </c>
      <c r="E38" s="64">
        <v>27</v>
      </c>
      <c r="F38" s="60" t="s">
        <v>379</v>
      </c>
      <c r="G38" s="71" t="s">
        <v>138</v>
      </c>
      <c r="H38" s="60" t="s">
        <v>118</v>
      </c>
      <c r="I38" s="71">
        <v>8000</v>
      </c>
      <c r="J38" s="66" t="s">
        <v>354</v>
      </c>
      <c r="K38" s="65">
        <v>1</v>
      </c>
      <c r="L38" s="68" t="s">
        <v>42</v>
      </c>
      <c r="M38" s="65">
        <v>0.8</v>
      </c>
      <c r="N38" s="66" t="s">
        <v>286</v>
      </c>
      <c r="O38" s="64">
        <v>29</v>
      </c>
      <c r="P38" s="72" t="s">
        <v>222</v>
      </c>
      <c r="Q38" s="64" t="s">
        <v>287</v>
      </c>
      <c r="R38" s="64"/>
      <c r="S38" s="66" t="s">
        <v>288</v>
      </c>
      <c r="T38" s="66" t="s">
        <v>289</v>
      </c>
      <c r="U38" s="60"/>
      <c r="V38" s="66" t="s">
        <v>290</v>
      </c>
      <c r="W38" s="66" t="s">
        <v>266</v>
      </c>
      <c r="X38" s="66" t="s">
        <v>291</v>
      </c>
      <c r="Y38" s="66" t="s">
        <v>40</v>
      </c>
      <c r="Z38" s="69" t="s">
        <v>44</v>
      </c>
      <c r="AA38" s="68" t="s">
        <v>42</v>
      </c>
      <c r="AB38" s="66" t="s">
        <v>292</v>
      </c>
      <c r="AC38" s="74" t="s">
        <v>394</v>
      </c>
      <c r="AD38" s="72" t="s">
        <v>78</v>
      </c>
      <c r="AE38" s="64" t="s">
        <v>299</v>
      </c>
      <c r="AF38" s="64" t="s">
        <v>299</v>
      </c>
      <c r="AG38" s="60" t="s">
        <v>355</v>
      </c>
      <c r="AH38" s="64" t="s">
        <v>295</v>
      </c>
    </row>
    <row r="39" spans="1:34" s="61" customFormat="1" ht="51" hidden="1" customHeight="1" x14ac:dyDescent="0.2">
      <c r="A39" s="60" t="s">
        <v>77</v>
      </c>
      <c r="B39" s="60" t="s">
        <v>133</v>
      </c>
      <c r="C39" s="60" t="s">
        <v>247</v>
      </c>
      <c r="D39" s="62" t="s">
        <v>223</v>
      </c>
      <c r="E39" s="64">
        <v>28</v>
      </c>
      <c r="F39" s="60" t="s">
        <v>378</v>
      </c>
      <c r="G39" s="71" t="s">
        <v>138</v>
      </c>
      <c r="H39" s="60" t="s">
        <v>118</v>
      </c>
      <c r="I39" s="71">
        <v>10000</v>
      </c>
      <c r="J39" s="66" t="s">
        <v>354</v>
      </c>
      <c r="K39" s="65">
        <v>1</v>
      </c>
      <c r="L39" s="68" t="s">
        <v>42</v>
      </c>
      <c r="M39" s="65">
        <v>0.8</v>
      </c>
      <c r="N39" s="66" t="s">
        <v>286</v>
      </c>
      <c r="O39" s="64">
        <v>30</v>
      </c>
      <c r="P39" s="72" t="s">
        <v>224</v>
      </c>
      <c r="Q39" s="64" t="s">
        <v>287</v>
      </c>
      <c r="R39" s="64"/>
      <c r="S39" s="66" t="s">
        <v>288</v>
      </c>
      <c r="T39" s="66" t="s">
        <v>289</v>
      </c>
      <c r="U39" s="60"/>
      <c r="V39" s="66" t="s">
        <v>290</v>
      </c>
      <c r="W39" s="66" t="s">
        <v>266</v>
      </c>
      <c r="X39" s="66" t="s">
        <v>291</v>
      </c>
      <c r="Y39" s="66" t="s">
        <v>40</v>
      </c>
      <c r="Z39" s="69" t="s">
        <v>44</v>
      </c>
      <c r="AA39" s="68" t="s">
        <v>42</v>
      </c>
      <c r="AB39" s="66" t="s">
        <v>292</v>
      </c>
      <c r="AC39" s="74" t="s">
        <v>395</v>
      </c>
      <c r="AD39" s="72" t="s">
        <v>78</v>
      </c>
      <c r="AE39" s="64" t="s">
        <v>299</v>
      </c>
      <c r="AF39" s="64" t="s">
        <v>299</v>
      </c>
      <c r="AG39" s="60" t="s">
        <v>355</v>
      </c>
      <c r="AH39" s="64" t="s">
        <v>295</v>
      </c>
    </row>
    <row r="40" spans="1:34" s="61" customFormat="1" ht="51" hidden="1" customHeight="1" x14ac:dyDescent="0.2">
      <c r="A40" s="60" t="s">
        <v>77</v>
      </c>
      <c r="B40" s="60" t="s">
        <v>133</v>
      </c>
      <c r="C40" s="60" t="s">
        <v>247</v>
      </c>
      <c r="D40" s="77" t="s">
        <v>225</v>
      </c>
      <c r="E40" s="64">
        <v>29</v>
      </c>
      <c r="F40" s="64" t="s">
        <v>377</v>
      </c>
      <c r="G40" s="72" t="s">
        <v>138</v>
      </c>
      <c r="H40" s="60" t="s">
        <v>118</v>
      </c>
      <c r="I40" s="71">
        <v>30</v>
      </c>
      <c r="J40" s="66" t="s">
        <v>40</v>
      </c>
      <c r="K40" s="65">
        <v>0.4</v>
      </c>
      <c r="L40" s="70" t="s">
        <v>38</v>
      </c>
      <c r="M40" s="65">
        <v>0.8</v>
      </c>
      <c r="N40" s="66" t="s">
        <v>286</v>
      </c>
      <c r="O40" s="64">
        <v>31</v>
      </c>
      <c r="P40" s="72" t="s">
        <v>224</v>
      </c>
      <c r="Q40" s="64" t="s">
        <v>287</v>
      </c>
      <c r="R40" s="64"/>
      <c r="S40" s="66" t="s">
        <v>288</v>
      </c>
      <c r="T40" s="66" t="s">
        <v>289</v>
      </c>
      <c r="U40" s="60"/>
      <c r="V40" s="66" t="s">
        <v>290</v>
      </c>
      <c r="W40" s="66" t="s">
        <v>266</v>
      </c>
      <c r="X40" s="66" t="s">
        <v>291</v>
      </c>
      <c r="Y40" s="66" t="s">
        <v>45</v>
      </c>
      <c r="Z40" s="68" t="s">
        <v>42</v>
      </c>
      <c r="AA40" s="66" t="s">
        <v>42</v>
      </c>
      <c r="AB40" s="66" t="s">
        <v>292</v>
      </c>
      <c r="AC40" s="74" t="s">
        <v>396</v>
      </c>
      <c r="AD40" s="72" t="s">
        <v>397</v>
      </c>
      <c r="AE40" s="64" t="s">
        <v>299</v>
      </c>
      <c r="AF40" s="64" t="s">
        <v>299</v>
      </c>
      <c r="AG40" s="60" t="s">
        <v>355</v>
      </c>
      <c r="AH40" s="64" t="s">
        <v>295</v>
      </c>
    </row>
    <row r="41" spans="1:34" s="61" customFormat="1" ht="51" hidden="1" customHeight="1" x14ac:dyDescent="0.2">
      <c r="A41" s="60" t="s">
        <v>77</v>
      </c>
      <c r="B41" s="60" t="s">
        <v>133</v>
      </c>
      <c r="C41" s="60" t="s">
        <v>258</v>
      </c>
      <c r="D41" s="77" t="s">
        <v>268</v>
      </c>
      <c r="E41" s="64">
        <v>30</v>
      </c>
      <c r="F41" s="64" t="s">
        <v>267</v>
      </c>
      <c r="G41" s="72" t="s">
        <v>250</v>
      </c>
      <c r="H41" s="60" t="s">
        <v>118</v>
      </c>
      <c r="I41" s="71">
        <v>5000</v>
      </c>
      <c r="J41" s="66" t="s">
        <v>285</v>
      </c>
      <c r="K41" s="65">
        <v>0.8</v>
      </c>
      <c r="L41" s="67" t="s">
        <v>39</v>
      </c>
      <c r="M41" s="65">
        <v>1</v>
      </c>
      <c r="N41" s="66" t="s">
        <v>41</v>
      </c>
      <c r="O41" s="64">
        <v>20</v>
      </c>
      <c r="P41" s="72" t="s">
        <v>392</v>
      </c>
      <c r="Q41" s="64" t="s">
        <v>287</v>
      </c>
      <c r="R41" s="64"/>
      <c r="S41" s="66" t="s">
        <v>288</v>
      </c>
      <c r="T41" s="66" t="s">
        <v>289</v>
      </c>
      <c r="U41" s="60"/>
      <c r="V41" s="66" t="s">
        <v>290</v>
      </c>
      <c r="W41" s="66" t="s">
        <v>266</v>
      </c>
      <c r="X41" s="66" t="s">
        <v>291</v>
      </c>
      <c r="Y41" s="66" t="s">
        <v>45</v>
      </c>
      <c r="Z41" s="70" t="s">
        <v>38</v>
      </c>
      <c r="AA41" s="66" t="s">
        <v>286</v>
      </c>
      <c r="AB41" s="66" t="s">
        <v>292</v>
      </c>
      <c r="AC41" s="74" t="s">
        <v>393</v>
      </c>
      <c r="AD41" s="72" t="s">
        <v>78</v>
      </c>
      <c r="AE41" s="64" t="s">
        <v>299</v>
      </c>
      <c r="AF41" s="64" t="s">
        <v>299</v>
      </c>
      <c r="AG41" s="60" t="s">
        <v>355</v>
      </c>
      <c r="AH41" s="64" t="s">
        <v>295</v>
      </c>
    </row>
    <row r="42" spans="1:34" s="61" customFormat="1" ht="51" hidden="1" customHeight="1" x14ac:dyDescent="0.2">
      <c r="A42" s="60" t="s">
        <v>79</v>
      </c>
      <c r="B42" s="60" t="s">
        <v>133</v>
      </c>
      <c r="C42" s="60" t="s">
        <v>247</v>
      </c>
      <c r="D42" s="78" t="s">
        <v>226</v>
      </c>
      <c r="E42" s="64">
        <v>31</v>
      </c>
      <c r="F42" s="72" t="s">
        <v>376</v>
      </c>
      <c r="G42" s="72" t="s">
        <v>250</v>
      </c>
      <c r="H42" s="60" t="s">
        <v>118</v>
      </c>
      <c r="I42" s="71">
        <v>7000</v>
      </c>
      <c r="J42" s="66" t="s">
        <v>354</v>
      </c>
      <c r="K42" s="65">
        <v>1</v>
      </c>
      <c r="L42" s="68" t="s">
        <v>42</v>
      </c>
      <c r="M42" s="65">
        <v>0.8</v>
      </c>
      <c r="N42" s="66" t="s">
        <v>286</v>
      </c>
      <c r="O42" s="64">
        <v>29</v>
      </c>
      <c r="P42" s="72" t="s">
        <v>227</v>
      </c>
      <c r="Q42" s="64" t="s">
        <v>287</v>
      </c>
      <c r="R42" s="64"/>
      <c r="S42" s="66" t="s">
        <v>288</v>
      </c>
      <c r="T42" s="66" t="s">
        <v>289</v>
      </c>
      <c r="U42" s="60"/>
      <c r="V42" s="66" t="s">
        <v>290</v>
      </c>
      <c r="W42" s="66" t="s">
        <v>266</v>
      </c>
      <c r="X42" s="66" t="s">
        <v>291</v>
      </c>
      <c r="Y42" s="66" t="s">
        <v>40</v>
      </c>
      <c r="Z42" s="69" t="s">
        <v>44</v>
      </c>
      <c r="AA42" s="68" t="s">
        <v>42</v>
      </c>
      <c r="AB42" s="66" t="s">
        <v>292</v>
      </c>
      <c r="AC42" s="84" t="s">
        <v>398</v>
      </c>
      <c r="AD42" s="72" t="s">
        <v>228</v>
      </c>
      <c r="AE42" s="64" t="s">
        <v>299</v>
      </c>
      <c r="AF42" s="64" t="s">
        <v>299</v>
      </c>
      <c r="AG42" s="60" t="s">
        <v>356</v>
      </c>
      <c r="AH42" s="64" t="s">
        <v>295</v>
      </c>
    </row>
    <row r="43" spans="1:34" s="61" customFormat="1" ht="51" hidden="1" customHeight="1" x14ac:dyDescent="0.2">
      <c r="A43" s="60" t="s">
        <v>79</v>
      </c>
      <c r="B43" s="60" t="s">
        <v>133</v>
      </c>
      <c r="C43" s="60" t="s">
        <v>247</v>
      </c>
      <c r="D43" s="78" t="s">
        <v>229</v>
      </c>
      <c r="E43" s="64">
        <v>32</v>
      </c>
      <c r="F43" s="72" t="s">
        <v>375</v>
      </c>
      <c r="G43" s="72" t="s">
        <v>138</v>
      </c>
      <c r="H43" s="60" t="s">
        <v>118</v>
      </c>
      <c r="I43" s="71">
        <v>6000</v>
      </c>
      <c r="J43" s="66" t="s">
        <v>354</v>
      </c>
      <c r="K43" s="65">
        <v>1</v>
      </c>
      <c r="L43" s="68" t="s">
        <v>42</v>
      </c>
      <c r="M43" s="65">
        <v>0.8</v>
      </c>
      <c r="N43" s="66" t="s">
        <v>286</v>
      </c>
      <c r="O43" s="64">
        <v>33</v>
      </c>
      <c r="P43" s="72" t="s">
        <v>230</v>
      </c>
      <c r="Q43" s="64" t="s">
        <v>287</v>
      </c>
      <c r="R43" s="64" t="s">
        <v>287</v>
      </c>
      <c r="S43" s="66" t="s">
        <v>288</v>
      </c>
      <c r="T43" s="66" t="s">
        <v>289</v>
      </c>
      <c r="U43" s="60"/>
      <c r="V43" s="66" t="s">
        <v>290</v>
      </c>
      <c r="W43" s="66" t="s">
        <v>266</v>
      </c>
      <c r="X43" s="66" t="s">
        <v>291</v>
      </c>
      <c r="Y43" s="66" t="s">
        <v>40</v>
      </c>
      <c r="Z43" s="69" t="s">
        <v>44</v>
      </c>
      <c r="AA43" s="68" t="s">
        <v>42</v>
      </c>
      <c r="AB43" s="66" t="s">
        <v>292</v>
      </c>
      <c r="AC43" s="60" t="s">
        <v>399</v>
      </c>
      <c r="AD43" s="72" t="s">
        <v>228</v>
      </c>
      <c r="AE43" s="64" t="s">
        <v>299</v>
      </c>
      <c r="AF43" s="64" t="s">
        <v>299</v>
      </c>
      <c r="AG43" s="60" t="s">
        <v>356</v>
      </c>
      <c r="AH43" s="64" t="s">
        <v>295</v>
      </c>
    </row>
    <row r="44" spans="1:34" s="61" customFormat="1" ht="51" hidden="1" customHeight="1" x14ac:dyDescent="0.2">
      <c r="A44" s="60" t="s">
        <v>79</v>
      </c>
      <c r="B44" s="60" t="s">
        <v>133</v>
      </c>
      <c r="C44" s="60" t="s">
        <v>247</v>
      </c>
      <c r="D44" s="77" t="s">
        <v>231</v>
      </c>
      <c r="E44" s="64">
        <v>33</v>
      </c>
      <c r="F44" s="64" t="s">
        <v>374</v>
      </c>
      <c r="G44" s="72" t="s">
        <v>250</v>
      </c>
      <c r="H44" s="60" t="s">
        <v>118</v>
      </c>
      <c r="I44" s="71">
        <v>1000</v>
      </c>
      <c r="J44" s="66" t="s">
        <v>45</v>
      </c>
      <c r="K44" s="65">
        <v>0.6</v>
      </c>
      <c r="L44" s="68" t="s">
        <v>42</v>
      </c>
      <c r="M44" s="65">
        <v>0.6</v>
      </c>
      <c r="N44" s="66" t="s">
        <v>42</v>
      </c>
      <c r="O44" s="64">
        <v>35</v>
      </c>
      <c r="P44" s="72" t="s">
        <v>232</v>
      </c>
      <c r="Q44" s="64" t="s">
        <v>287</v>
      </c>
      <c r="R44" s="64"/>
      <c r="S44" s="66" t="s">
        <v>288</v>
      </c>
      <c r="T44" s="66" t="s">
        <v>289</v>
      </c>
      <c r="U44" s="60"/>
      <c r="V44" s="66" t="s">
        <v>290</v>
      </c>
      <c r="W44" s="66" t="s">
        <v>266</v>
      </c>
      <c r="X44" s="66" t="s">
        <v>291</v>
      </c>
      <c r="Y44" s="66" t="s">
        <v>368</v>
      </c>
      <c r="Z44" s="69" t="s">
        <v>44</v>
      </c>
      <c r="AA44" s="66" t="s">
        <v>43</v>
      </c>
      <c r="AB44" s="66" t="s">
        <v>292</v>
      </c>
      <c r="AC44" s="60" t="s">
        <v>233</v>
      </c>
      <c r="AD44" s="72" t="s">
        <v>228</v>
      </c>
      <c r="AE44" s="64" t="s">
        <v>299</v>
      </c>
      <c r="AF44" s="64" t="s">
        <v>299</v>
      </c>
      <c r="AG44" s="60" t="s">
        <v>356</v>
      </c>
      <c r="AH44" s="64" t="s">
        <v>295</v>
      </c>
    </row>
    <row r="45" spans="1:34" s="61" customFormat="1" ht="51" hidden="1" customHeight="1" x14ac:dyDescent="0.2">
      <c r="A45" s="60" t="s">
        <v>79</v>
      </c>
      <c r="B45" s="60" t="s">
        <v>133</v>
      </c>
      <c r="C45" s="60" t="s">
        <v>247</v>
      </c>
      <c r="D45" s="62" t="s">
        <v>234</v>
      </c>
      <c r="E45" s="64">
        <v>34</v>
      </c>
      <c r="F45" s="60" t="s">
        <v>373</v>
      </c>
      <c r="G45" s="79" t="s">
        <v>250</v>
      </c>
      <c r="H45" s="60" t="s">
        <v>118</v>
      </c>
      <c r="I45" s="71">
        <v>5000</v>
      </c>
      <c r="J45" s="66" t="s">
        <v>46</v>
      </c>
      <c r="K45" s="65">
        <v>1</v>
      </c>
      <c r="L45" s="70" t="s">
        <v>38</v>
      </c>
      <c r="M45" s="65">
        <v>0.8</v>
      </c>
      <c r="N45" s="66" t="s">
        <v>286</v>
      </c>
      <c r="O45" s="64">
        <v>41</v>
      </c>
      <c r="P45" s="60" t="s">
        <v>358</v>
      </c>
      <c r="Q45" s="64" t="s">
        <v>287</v>
      </c>
      <c r="R45" s="64"/>
      <c r="S45" s="66" t="s">
        <v>288</v>
      </c>
      <c r="T45" s="66" t="s">
        <v>289</v>
      </c>
      <c r="U45" s="60"/>
      <c r="V45" s="66" t="s">
        <v>290</v>
      </c>
      <c r="W45" s="66" t="s">
        <v>266</v>
      </c>
      <c r="X45" s="66" t="s">
        <v>291</v>
      </c>
      <c r="Y45" s="66" t="s">
        <v>40</v>
      </c>
      <c r="Z45" s="69" t="s">
        <v>44</v>
      </c>
      <c r="AA45" s="66" t="s">
        <v>42</v>
      </c>
      <c r="AB45" s="66" t="s">
        <v>292</v>
      </c>
      <c r="AC45" s="60" t="s">
        <v>235</v>
      </c>
      <c r="AD45" s="64" t="s">
        <v>359</v>
      </c>
      <c r="AE45" s="64" t="s">
        <v>299</v>
      </c>
      <c r="AF45" s="64" t="s">
        <v>299</v>
      </c>
      <c r="AG45" s="60" t="s">
        <v>356</v>
      </c>
      <c r="AH45" s="64" t="s">
        <v>295</v>
      </c>
    </row>
    <row r="46" spans="1:34" s="61" customFormat="1" ht="51" hidden="1" customHeight="1" x14ac:dyDescent="0.2">
      <c r="A46" s="60" t="s">
        <v>79</v>
      </c>
      <c r="B46" s="60" t="s">
        <v>137</v>
      </c>
      <c r="C46" s="60" t="s">
        <v>247</v>
      </c>
      <c r="D46" s="60" t="s">
        <v>236</v>
      </c>
      <c r="E46" s="64">
        <v>35</v>
      </c>
      <c r="F46" s="60" t="s">
        <v>372</v>
      </c>
      <c r="G46" s="79" t="s">
        <v>250</v>
      </c>
      <c r="H46" s="60" t="s">
        <v>114</v>
      </c>
      <c r="I46" s="71">
        <v>5000</v>
      </c>
      <c r="J46" s="66" t="s">
        <v>46</v>
      </c>
      <c r="K46" s="65">
        <v>1</v>
      </c>
      <c r="L46" s="70" t="s">
        <v>38</v>
      </c>
      <c r="M46" s="65">
        <v>0.8</v>
      </c>
      <c r="N46" s="66" t="s">
        <v>286</v>
      </c>
      <c r="O46" s="64">
        <v>39</v>
      </c>
      <c r="P46" s="60" t="s">
        <v>237</v>
      </c>
      <c r="Q46" s="64" t="s">
        <v>287</v>
      </c>
      <c r="R46" s="64"/>
      <c r="S46" s="66" t="s">
        <v>288</v>
      </c>
      <c r="T46" s="66" t="s">
        <v>289</v>
      </c>
      <c r="U46" s="60"/>
      <c r="V46" s="66" t="s">
        <v>290</v>
      </c>
      <c r="W46" s="66" t="s">
        <v>266</v>
      </c>
      <c r="X46" s="66" t="s">
        <v>291</v>
      </c>
      <c r="Y46" s="66" t="s">
        <v>45</v>
      </c>
      <c r="Z46" s="68" t="s">
        <v>42</v>
      </c>
      <c r="AA46" s="68" t="s">
        <v>42</v>
      </c>
      <c r="AB46" s="66" t="s">
        <v>292</v>
      </c>
      <c r="AC46" s="60" t="s">
        <v>238</v>
      </c>
      <c r="AD46" s="64" t="s">
        <v>359</v>
      </c>
      <c r="AE46" s="80" t="s">
        <v>367</v>
      </c>
      <c r="AF46" s="64" t="s">
        <v>360</v>
      </c>
      <c r="AG46" s="60" t="s">
        <v>361</v>
      </c>
      <c r="AH46" s="64" t="s">
        <v>295</v>
      </c>
    </row>
    <row r="47" spans="1:34" s="61" customFormat="1" ht="51" hidden="1" customHeight="1" x14ac:dyDescent="0.2">
      <c r="A47" s="60" t="s">
        <v>74</v>
      </c>
      <c r="B47" s="60" t="s">
        <v>133</v>
      </c>
      <c r="C47" s="60" t="s">
        <v>247</v>
      </c>
      <c r="D47" s="62" t="s">
        <v>362</v>
      </c>
      <c r="E47" s="64">
        <v>36</v>
      </c>
      <c r="F47" s="60" t="s">
        <v>371</v>
      </c>
      <c r="G47" s="79" t="s">
        <v>138</v>
      </c>
      <c r="H47" s="60" t="s">
        <v>118</v>
      </c>
      <c r="I47" s="71">
        <v>500</v>
      </c>
      <c r="J47" s="66" t="s">
        <v>45</v>
      </c>
      <c r="K47" s="65">
        <v>0.6</v>
      </c>
      <c r="L47" s="70" t="s">
        <v>38</v>
      </c>
      <c r="M47" s="65">
        <v>0.8</v>
      </c>
      <c r="N47" s="66" t="s">
        <v>286</v>
      </c>
      <c r="O47" s="64">
        <v>42</v>
      </c>
      <c r="P47" s="60" t="s">
        <v>363</v>
      </c>
      <c r="Q47" s="64" t="s">
        <v>287</v>
      </c>
      <c r="R47" s="64" t="s">
        <v>287</v>
      </c>
      <c r="S47" s="66" t="s">
        <v>288</v>
      </c>
      <c r="T47" s="66" t="s">
        <v>289</v>
      </c>
      <c r="U47" s="60"/>
      <c r="V47" s="66" t="s">
        <v>290</v>
      </c>
      <c r="W47" s="66" t="s">
        <v>266</v>
      </c>
      <c r="X47" s="66" t="s">
        <v>291</v>
      </c>
      <c r="Y47" s="66" t="s">
        <v>304</v>
      </c>
      <c r="Z47" s="69" t="s">
        <v>44</v>
      </c>
      <c r="AA47" s="66" t="s">
        <v>43</v>
      </c>
      <c r="AB47" s="66" t="s">
        <v>292</v>
      </c>
      <c r="AC47" s="60" t="s">
        <v>241</v>
      </c>
      <c r="AD47" s="64" t="s">
        <v>357</v>
      </c>
      <c r="AE47" s="64" t="s">
        <v>294</v>
      </c>
      <c r="AF47" s="64" t="s">
        <v>299</v>
      </c>
      <c r="AG47" s="60" t="s">
        <v>364</v>
      </c>
      <c r="AH47" s="64" t="s">
        <v>295</v>
      </c>
    </row>
    <row r="48" spans="1:34" s="61" customFormat="1" ht="51" hidden="1" customHeight="1" x14ac:dyDescent="0.2">
      <c r="A48" s="60" t="s">
        <v>74</v>
      </c>
      <c r="B48" s="60" t="s">
        <v>133</v>
      </c>
      <c r="C48" s="60" t="s">
        <v>247</v>
      </c>
      <c r="D48" s="62" t="s">
        <v>245</v>
      </c>
      <c r="E48" s="64">
        <v>37</v>
      </c>
      <c r="F48" s="60" t="s">
        <v>370</v>
      </c>
      <c r="G48" s="79" t="s">
        <v>138</v>
      </c>
      <c r="H48" s="60" t="s">
        <v>118</v>
      </c>
      <c r="I48" s="71">
        <v>5000</v>
      </c>
      <c r="J48" s="66" t="s">
        <v>46</v>
      </c>
      <c r="K48" s="65">
        <v>1</v>
      </c>
      <c r="L48" s="70" t="s">
        <v>38</v>
      </c>
      <c r="M48" s="65">
        <v>0.8</v>
      </c>
      <c r="N48" s="66" t="s">
        <v>286</v>
      </c>
      <c r="O48" s="64">
        <v>41</v>
      </c>
      <c r="P48" s="60" t="s">
        <v>245</v>
      </c>
      <c r="Q48" s="64" t="s">
        <v>287</v>
      </c>
      <c r="R48" s="64"/>
      <c r="S48" s="66" t="s">
        <v>288</v>
      </c>
      <c r="T48" s="66" t="s">
        <v>289</v>
      </c>
      <c r="U48" s="60"/>
      <c r="V48" s="66" t="s">
        <v>290</v>
      </c>
      <c r="W48" s="66" t="s">
        <v>266</v>
      </c>
      <c r="X48" s="66" t="s">
        <v>291</v>
      </c>
      <c r="Y48" s="66" t="s">
        <v>40</v>
      </c>
      <c r="Z48" s="69" t="s">
        <v>44</v>
      </c>
      <c r="AA48" s="66" t="s">
        <v>42</v>
      </c>
      <c r="AB48" s="66" t="s">
        <v>292</v>
      </c>
      <c r="AC48" s="60" t="s">
        <v>363</v>
      </c>
      <c r="AD48" s="64" t="s">
        <v>357</v>
      </c>
      <c r="AE48" s="64" t="s">
        <v>294</v>
      </c>
      <c r="AF48" s="64" t="s">
        <v>299</v>
      </c>
      <c r="AG48" s="60" t="s">
        <v>364</v>
      </c>
      <c r="AH48" s="64" t="s">
        <v>295</v>
      </c>
    </row>
    <row r="49" spans="1:34" s="61" customFormat="1" ht="51" hidden="1" customHeight="1" x14ac:dyDescent="0.2">
      <c r="A49" s="60" t="s">
        <v>74</v>
      </c>
      <c r="B49" s="60" t="s">
        <v>133</v>
      </c>
      <c r="C49" s="60" t="s">
        <v>247</v>
      </c>
      <c r="D49" s="62" t="s">
        <v>365</v>
      </c>
      <c r="E49" s="64">
        <v>38</v>
      </c>
      <c r="F49" s="60" t="s">
        <v>369</v>
      </c>
      <c r="G49" s="79" t="s">
        <v>138</v>
      </c>
      <c r="H49" s="60" t="s">
        <v>118</v>
      </c>
      <c r="I49" s="71">
        <v>500</v>
      </c>
      <c r="J49" s="66" t="s">
        <v>45</v>
      </c>
      <c r="K49" s="65">
        <v>0.6</v>
      </c>
      <c r="L49" s="70" t="s">
        <v>38</v>
      </c>
      <c r="M49" s="65">
        <v>0.8</v>
      </c>
      <c r="N49" s="66" t="s">
        <v>286</v>
      </c>
      <c r="O49" s="64">
        <v>42</v>
      </c>
      <c r="P49" s="60" t="s">
        <v>363</v>
      </c>
      <c r="Q49" s="64" t="s">
        <v>287</v>
      </c>
      <c r="R49" s="64" t="s">
        <v>287</v>
      </c>
      <c r="S49" s="66" t="s">
        <v>288</v>
      </c>
      <c r="T49" s="66" t="s">
        <v>289</v>
      </c>
      <c r="U49" s="60"/>
      <c r="V49" s="66" t="s">
        <v>290</v>
      </c>
      <c r="W49" s="66" t="s">
        <v>266</v>
      </c>
      <c r="X49" s="66" t="s">
        <v>291</v>
      </c>
      <c r="Y49" s="66" t="s">
        <v>304</v>
      </c>
      <c r="Z49" s="69" t="s">
        <v>44</v>
      </c>
      <c r="AA49" s="66" t="s">
        <v>43</v>
      </c>
      <c r="AB49" s="66" t="s">
        <v>292</v>
      </c>
      <c r="AC49" s="60" t="s">
        <v>363</v>
      </c>
      <c r="AD49" s="64" t="s">
        <v>357</v>
      </c>
      <c r="AE49" s="64" t="s">
        <v>294</v>
      </c>
      <c r="AF49" s="64" t="s">
        <v>299</v>
      </c>
      <c r="AG49" s="60" t="s">
        <v>366</v>
      </c>
      <c r="AH49" s="64" t="s">
        <v>295</v>
      </c>
    </row>
    <row r="50" spans="1:34" x14ac:dyDescent="0.25">
      <c r="B50" s="56"/>
      <c r="G50" s="56"/>
    </row>
  </sheetData>
  <autoFilter ref="A11:AH49" xr:uid="{00000000-0009-0000-0000-000002000000}">
    <filterColumn colId="6">
      <filters>
        <filter val="Riesgo de Corrupción"/>
      </filters>
    </filterColumn>
  </autoFilter>
  <mergeCells count="24">
    <mergeCell ref="A1:C5"/>
    <mergeCell ref="D1:AH1"/>
    <mergeCell ref="D2:AB7"/>
    <mergeCell ref="AC2:AE2"/>
    <mergeCell ref="AF2:AH2"/>
    <mergeCell ref="AC3:AE3"/>
    <mergeCell ref="AF3:AH3"/>
    <mergeCell ref="AC4:AH4"/>
    <mergeCell ref="AC5:AE5"/>
    <mergeCell ref="AF5:AH5"/>
    <mergeCell ref="A6:C6"/>
    <mergeCell ref="AC6:AE6"/>
    <mergeCell ref="AF6:AH6"/>
    <mergeCell ref="A7:C7"/>
    <mergeCell ref="AC7:AE7"/>
    <mergeCell ref="AF7:AH7"/>
    <mergeCell ref="A9:N9"/>
    <mergeCell ref="O9:AB9"/>
    <mergeCell ref="AC9:AH9"/>
    <mergeCell ref="I10:N10"/>
    <mergeCell ref="Q10:R10"/>
    <mergeCell ref="S10:X10"/>
    <mergeCell ref="Y10:AB10"/>
    <mergeCell ref="AC10:AH10"/>
  </mergeCells>
  <conditionalFormatting sqref="J12:J49">
    <cfRule type="cellIs" dxfId="235" priority="13" operator="equal">
      <formula>"Muy Alta"</formula>
    </cfRule>
    <cfRule type="cellIs" dxfId="234" priority="10" operator="equal">
      <formula>"Baja"</formula>
    </cfRule>
    <cfRule type="cellIs" dxfId="233" priority="11" operator="equal">
      <formula>"Muy Baja"</formula>
    </cfRule>
    <cfRule type="cellIs" dxfId="232" priority="12" operator="equal">
      <formula>"Media"</formula>
    </cfRule>
    <cfRule type="cellIs" dxfId="231" priority="14" operator="equal">
      <formula>"Alta"</formula>
    </cfRule>
  </conditionalFormatting>
  <conditionalFormatting sqref="N12:N49">
    <cfRule type="cellIs" dxfId="230" priority="15" operator="equal">
      <formula>"Bajo"</formula>
    </cfRule>
    <cfRule type="cellIs" dxfId="229" priority="16" operator="equal">
      <formula>"Moderado"</formula>
    </cfRule>
    <cfRule type="cellIs" dxfId="228" priority="17" operator="equal">
      <formula>"Extremo"</formula>
    </cfRule>
    <cfRule type="cellIs" dxfId="227" priority="18" operator="equal">
      <formula>"Alto"</formula>
    </cfRule>
  </conditionalFormatting>
  <conditionalFormatting sqref="Y12:Y49">
    <cfRule type="cellIs" dxfId="226" priority="2" operator="equal">
      <formula>"Muy Baja"</formula>
    </cfRule>
    <cfRule type="cellIs" dxfId="225" priority="3" operator="equal">
      <formula>"Media"</formula>
    </cfRule>
    <cfRule type="cellIs" dxfId="224" priority="4" operator="equal">
      <formula>"Muy Alta"</formula>
    </cfRule>
    <cfRule type="cellIs" dxfId="223" priority="5" operator="equal">
      <formula>"Alta"</formula>
    </cfRule>
    <cfRule type="cellIs" dxfId="222" priority="1" operator="equal">
      <formula>"Baja"</formula>
    </cfRule>
  </conditionalFormatting>
  <conditionalFormatting sqref="AA12">
    <cfRule type="cellIs" dxfId="221" priority="474" operator="equal">
      <formula>"Moderado"</formula>
    </cfRule>
    <cfRule type="cellIs" dxfId="220" priority="473" operator="equal">
      <formula>"Bajo"</formula>
    </cfRule>
    <cfRule type="cellIs" dxfId="219" priority="476" operator="equal">
      <formula>"Alto"</formula>
    </cfRule>
    <cfRule type="cellIs" dxfId="218" priority="475" operator="equal">
      <formula>"Extremo"</formula>
    </cfRule>
  </conditionalFormatting>
  <conditionalFormatting sqref="AA14:AA18">
    <cfRule type="cellIs" dxfId="217" priority="447" operator="equal">
      <formula>"Bajo"</formula>
    </cfRule>
    <cfRule type="cellIs" dxfId="216" priority="449" operator="equal">
      <formula>"Extremo"</formula>
    </cfRule>
    <cfRule type="cellIs" dxfId="215" priority="450" operator="equal">
      <formula>"Alto"</formula>
    </cfRule>
    <cfRule type="cellIs" dxfId="214" priority="448" operator="equal">
      <formula>"Moderado"</formula>
    </cfRule>
  </conditionalFormatting>
  <conditionalFormatting sqref="AA20">
    <cfRule type="cellIs" dxfId="213" priority="431" operator="equal">
      <formula>"Bajo"</formula>
    </cfRule>
    <cfRule type="cellIs" dxfId="212" priority="432" operator="equal">
      <formula>"Moderado"</formula>
    </cfRule>
    <cfRule type="cellIs" dxfId="211" priority="433" operator="equal">
      <formula>"Extremo"</formula>
    </cfRule>
    <cfRule type="cellIs" dxfId="210" priority="434" operator="equal">
      <formula>"Alto"</formula>
    </cfRule>
  </conditionalFormatting>
  <conditionalFormatting sqref="AA22:AA24">
    <cfRule type="cellIs" dxfId="209" priority="382" operator="equal">
      <formula>"Bajo"</formula>
    </cfRule>
    <cfRule type="cellIs" dxfId="208" priority="383" operator="equal">
      <formula>"Moderado"</formula>
    </cfRule>
    <cfRule type="cellIs" dxfId="207" priority="384" operator="equal">
      <formula>"Extremo"</formula>
    </cfRule>
    <cfRule type="cellIs" dxfId="206" priority="385" operator="equal">
      <formula>"Alto"</formula>
    </cfRule>
  </conditionalFormatting>
  <conditionalFormatting sqref="AA27:AA29">
    <cfRule type="cellIs" dxfId="205" priority="323" operator="equal">
      <formula>"Moderado"</formula>
    </cfRule>
    <cfRule type="cellIs" dxfId="204" priority="322" operator="equal">
      <formula>"Bajo"</formula>
    </cfRule>
    <cfRule type="cellIs" dxfId="203" priority="324" operator="equal">
      <formula>"Extremo"</formula>
    </cfRule>
    <cfRule type="cellIs" dxfId="202" priority="325" operator="equal">
      <formula>"Alto"</formula>
    </cfRule>
  </conditionalFormatting>
  <conditionalFormatting sqref="AA32:AA33">
    <cfRule type="cellIs" dxfId="201" priority="256" operator="equal">
      <formula>"Alto"</formula>
    </cfRule>
    <cfRule type="cellIs" dxfId="200" priority="253" operator="equal">
      <formula>"Bajo"</formula>
    </cfRule>
    <cfRule type="cellIs" dxfId="199" priority="254" operator="equal">
      <formula>"Moderado"</formula>
    </cfRule>
    <cfRule type="cellIs" dxfId="198" priority="255" operator="equal">
      <formula>"Extremo"</formula>
    </cfRule>
  </conditionalFormatting>
  <conditionalFormatting sqref="AA40:AA41">
    <cfRule type="cellIs" dxfId="197" priority="6" operator="equal">
      <formula>"Bajo"</formula>
    </cfRule>
    <cfRule type="cellIs" dxfId="196" priority="8" operator="equal">
      <formula>"Extremo"</formula>
    </cfRule>
    <cfRule type="cellIs" dxfId="195" priority="9" operator="equal">
      <formula>"Alto"</formula>
    </cfRule>
    <cfRule type="cellIs" dxfId="194" priority="7" operator="equal">
      <formula>"Moderado"</formula>
    </cfRule>
  </conditionalFormatting>
  <conditionalFormatting sqref="AA44:AA45">
    <cfRule type="cellIs" dxfId="193" priority="19" operator="equal">
      <formula>"Bajo"</formula>
    </cfRule>
    <cfRule type="cellIs" dxfId="192" priority="21" operator="equal">
      <formula>"Extremo"</formula>
    </cfRule>
    <cfRule type="cellIs" dxfId="191" priority="20" operator="equal">
      <formula>"Moderado"</formula>
    </cfRule>
    <cfRule type="cellIs" dxfId="190" priority="22" operator="equal">
      <formula>"Alto"</formula>
    </cfRule>
  </conditionalFormatting>
  <conditionalFormatting sqref="AA47:AA49">
    <cfRule type="cellIs" dxfId="189" priority="109" operator="equal">
      <formula>"Alto"</formula>
    </cfRule>
    <cfRule type="cellIs" dxfId="188" priority="108" operator="equal">
      <formula>"Extremo"</formula>
    </cfRule>
    <cfRule type="cellIs" dxfId="187" priority="107" operator="equal">
      <formula>"Moderado"</formula>
    </cfRule>
    <cfRule type="cellIs" dxfId="186" priority="106" operator="equal">
      <formula>"Bajo"</formula>
    </cfRule>
  </conditionalFormatting>
  <dataValidations count="5">
    <dataValidation type="list" allowBlank="1" showInputMessage="1" showErrorMessage="1" sqref="A12:A30 A32:A49" xr:uid="{00000000-0002-0000-0200-000000000000}">
      <formula1>RIESGOS</formula1>
    </dataValidation>
    <dataValidation type="list" allowBlank="1" showInputMessage="1" showErrorMessage="1" sqref="B12:B49" xr:uid="{00000000-0002-0000-0200-000001000000}">
      <formula1>"CONTEXTO INTERNO, CONTEXTO EXTERNO"</formula1>
    </dataValidation>
    <dataValidation type="list" allowBlank="1" showInputMessage="1" showErrorMessage="1" sqref="G12:G49" xr:uid="{00000000-0002-0000-0200-000002000000}">
      <formula1>"Riesgo de Gestión, Riesgo de Corrupción, Riesgo de Seguridad de la Información"</formula1>
    </dataValidation>
    <dataValidation type="list" allowBlank="1" showInputMessage="1" showErrorMessage="1" sqref="C12:C49" xr:uid="{00000000-0002-0000-0200-000003000000}">
      <formula1>"AFECTACIÓN ECONÓMICO, AFECTACIÓN PRESUPUESTAL, AFECTACIÓN REPUTACIONAL"</formula1>
    </dataValidation>
    <dataValidation type="list" allowBlank="1" showInputMessage="1" showErrorMessage="1" sqref="H12:H49" xr:uid="{00000000-0002-0000-0200-000004000000}">
      <formula1>CLASIFICACION_RIESGOS</formula1>
    </dataValidation>
  </dataValidations>
  <pageMargins left="0.23622047244094491" right="0.23622047244094491" top="0.55118110236220474" bottom="0.55118110236220474" header="0.31496062992125984" footer="0.31496062992125984"/>
  <pageSetup paperSize="5" scale="51"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H50"/>
  <sheetViews>
    <sheetView topLeftCell="C10" zoomScale="90" zoomScaleNormal="90" workbookViewId="0">
      <selection activeCell="H11" sqref="H11"/>
    </sheetView>
  </sheetViews>
  <sheetFormatPr baseColWidth="10" defaultColWidth="11.42578125" defaultRowHeight="15" x14ac:dyDescent="0.25"/>
  <cols>
    <col min="1" max="1" width="24" style="36" customWidth="1"/>
    <col min="2" max="2" width="13.28515625" style="36" customWidth="1"/>
    <col min="3" max="3" width="15.42578125" style="36" customWidth="1"/>
    <col min="4" max="4" width="24" style="36" customWidth="1"/>
    <col min="5" max="5" width="4" style="39" customWidth="1"/>
    <col min="6" max="6" width="24" style="81" customWidth="1"/>
    <col min="7" max="7" width="24" style="63" customWidth="1"/>
    <col min="8" max="8" width="24" style="36" customWidth="1"/>
    <col min="9" max="9" width="5.5703125" style="63" customWidth="1"/>
    <col min="10" max="14" width="3.42578125" style="36" customWidth="1"/>
    <col min="15" max="15" width="4" style="63" customWidth="1"/>
    <col min="16" max="16" width="30.28515625" style="36" customWidth="1"/>
    <col min="17" max="18" width="3.7109375" style="63" customWidth="1"/>
    <col min="19" max="20" width="3.140625" style="36" customWidth="1"/>
    <col min="21" max="21" width="3.140625" style="36" hidden="1" customWidth="1"/>
    <col min="22" max="28" width="3.140625" style="36" customWidth="1"/>
    <col min="29" max="29" width="24.42578125" style="36" customWidth="1"/>
    <col min="30" max="32" width="11.42578125" style="63"/>
    <col min="33" max="33" width="15.85546875" style="36" customWidth="1"/>
    <col min="34" max="34" width="11.42578125" style="63"/>
    <col min="35" max="16384" width="11.42578125" style="36"/>
  </cols>
  <sheetData>
    <row r="1" spans="1:34" s="34" customFormat="1" ht="15" customHeight="1" x14ac:dyDescent="0.25">
      <c r="A1" s="329"/>
      <c r="B1" s="329"/>
      <c r="C1" s="329"/>
      <c r="D1" s="330" t="s">
        <v>119</v>
      </c>
      <c r="E1" s="330"/>
      <c r="F1" s="330"/>
      <c r="G1" s="330"/>
      <c r="H1" s="330"/>
      <c r="I1" s="330"/>
      <c r="J1" s="330"/>
      <c r="K1" s="330"/>
      <c r="L1" s="330"/>
      <c r="M1" s="330"/>
      <c r="N1" s="330"/>
      <c r="O1" s="330"/>
      <c r="P1" s="330"/>
      <c r="Q1" s="330"/>
      <c r="R1" s="330"/>
      <c r="S1" s="330"/>
      <c r="T1" s="330"/>
      <c r="U1" s="330"/>
      <c r="V1" s="330"/>
      <c r="W1" s="330"/>
      <c r="X1" s="330"/>
      <c r="Y1" s="330"/>
      <c r="Z1" s="330"/>
      <c r="AA1" s="330"/>
      <c r="AB1" s="330"/>
      <c r="AC1" s="330"/>
      <c r="AD1" s="330"/>
      <c r="AE1" s="330"/>
      <c r="AF1" s="330"/>
      <c r="AG1" s="330"/>
      <c r="AH1" s="330"/>
    </row>
    <row r="2" spans="1:34" s="34" customFormat="1" ht="15" customHeight="1" x14ac:dyDescent="0.25">
      <c r="A2" s="329"/>
      <c r="B2" s="329"/>
      <c r="C2" s="329"/>
      <c r="D2" s="330" t="s">
        <v>120</v>
      </c>
      <c r="E2" s="330"/>
      <c r="F2" s="330"/>
      <c r="G2" s="330"/>
      <c r="H2" s="330"/>
      <c r="I2" s="330"/>
      <c r="J2" s="330"/>
      <c r="K2" s="330"/>
      <c r="L2" s="330"/>
      <c r="M2" s="330"/>
      <c r="N2" s="330"/>
      <c r="O2" s="330"/>
      <c r="P2" s="330"/>
      <c r="Q2" s="330"/>
      <c r="R2" s="330"/>
      <c r="S2" s="330"/>
      <c r="T2" s="330"/>
      <c r="U2" s="330"/>
      <c r="V2" s="330"/>
      <c r="W2" s="330"/>
      <c r="X2" s="330"/>
      <c r="Y2" s="330"/>
      <c r="Z2" s="330"/>
      <c r="AA2" s="330"/>
      <c r="AB2" s="330"/>
      <c r="AC2" s="331" t="s">
        <v>121</v>
      </c>
      <c r="AD2" s="331"/>
      <c r="AE2" s="331"/>
      <c r="AF2" s="332">
        <v>44223</v>
      </c>
      <c r="AG2" s="332"/>
      <c r="AH2" s="333"/>
    </row>
    <row r="3" spans="1:34" s="34" customFormat="1" ht="15" customHeight="1" x14ac:dyDescent="0.25">
      <c r="A3" s="329"/>
      <c r="B3" s="329"/>
      <c r="C3" s="329"/>
      <c r="D3" s="330"/>
      <c r="E3" s="330"/>
      <c r="F3" s="330"/>
      <c r="G3" s="330"/>
      <c r="H3" s="330"/>
      <c r="I3" s="330"/>
      <c r="J3" s="330"/>
      <c r="K3" s="330"/>
      <c r="L3" s="330"/>
      <c r="M3" s="330"/>
      <c r="N3" s="330"/>
      <c r="O3" s="330"/>
      <c r="P3" s="330"/>
      <c r="Q3" s="330"/>
      <c r="R3" s="330"/>
      <c r="S3" s="330"/>
      <c r="T3" s="330"/>
      <c r="U3" s="330"/>
      <c r="V3" s="330"/>
      <c r="W3" s="330"/>
      <c r="X3" s="330"/>
      <c r="Y3" s="330"/>
      <c r="Z3" s="330"/>
      <c r="AA3" s="330"/>
      <c r="AB3" s="330"/>
      <c r="AC3" s="331" t="s">
        <v>122</v>
      </c>
      <c r="AD3" s="331"/>
      <c r="AE3" s="331"/>
      <c r="AF3" s="333" t="s">
        <v>123</v>
      </c>
      <c r="AG3" s="333"/>
      <c r="AH3" s="333"/>
    </row>
    <row r="4" spans="1:34" s="34" customFormat="1" ht="15" customHeight="1" x14ac:dyDescent="0.25">
      <c r="A4" s="329"/>
      <c r="B4" s="329"/>
      <c r="C4" s="329"/>
      <c r="D4" s="330"/>
      <c r="E4" s="330"/>
      <c r="F4" s="330"/>
      <c r="G4" s="330"/>
      <c r="H4" s="330"/>
      <c r="I4" s="330"/>
      <c r="J4" s="330"/>
      <c r="K4" s="330"/>
      <c r="L4" s="330"/>
      <c r="M4" s="330"/>
      <c r="N4" s="330"/>
      <c r="O4" s="330"/>
      <c r="P4" s="330"/>
      <c r="Q4" s="330"/>
      <c r="R4" s="330"/>
      <c r="S4" s="330"/>
      <c r="T4" s="330"/>
      <c r="U4" s="330"/>
      <c r="V4" s="330"/>
      <c r="W4" s="330"/>
      <c r="X4" s="330"/>
      <c r="Y4" s="330"/>
      <c r="Z4" s="330"/>
      <c r="AA4" s="330"/>
      <c r="AB4" s="330"/>
      <c r="AC4" s="333" t="s">
        <v>130</v>
      </c>
      <c r="AD4" s="333"/>
      <c r="AE4" s="333"/>
      <c r="AF4" s="333"/>
      <c r="AG4" s="333"/>
      <c r="AH4" s="333"/>
    </row>
    <row r="5" spans="1:34" s="34" customFormat="1" ht="15" customHeight="1" x14ac:dyDescent="0.25">
      <c r="A5" s="329"/>
      <c r="B5" s="329"/>
      <c r="C5" s="329"/>
      <c r="D5" s="330"/>
      <c r="E5" s="330"/>
      <c r="F5" s="330"/>
      <c r="G5" s="330"/>
      <c r="H5" s="330"/>
      <c r="I5" s="330"/>
      <c r="J5" s="330"/>
      <c r="K5" s="330"/>
      <c r="L5" s="330"/>
      <c r="M5" s="330"/>
      <c r="N5" s="330"/>
      <c r="O5" s="330"/>
      <c r="P5" s="330"/>
      <c r="Q5" s="330"/>
      <c r="R5" s="330"/>
      <c r="S5" s="330"/>
      <c r="T5" s="330"/>
      <c r="U5" s="330"/>
      <c r="V5" s="330"/>
      <c r="W5" s="330"/>
      <c r="X5" s="330"/>
      <c r="Y5" s="330"/>
      <c r="Z5" s="330"/>
      <c r="AA5" s="330"/>
      <c r="AB5" s="330"/>
      <c r="AC5" s="331" t="s">
        <v>124</v>
      </c>
      <c r="AD5" s="331"/>
      <c r="AE5" s="331"/>
      <c r="AF5" s="332">
        <v>44223</v>
      </c>
      <c r="AG5" s="332"/>
      <c r="AH5" s="333"/>
    </row>
    <row r="6" spans="1:34" s="34" customFormat="1" ht="15" customHeight="1" x14ac:dyDescent="0.25">
      <c r="A6" s="334" t="s">
        <v>125</v>
      </c>
      <c r="B6" s="334"/>
      <c r="C6" s="334"/>
      <c r="D6" s="330"/>
      <c r="E6" s="330"/>
      <c r="F6" s="330"/>
      <c r="G6" s="330"/>
      <c r="H6" s="330"/>
      <c r="I6" s="330"/>
      <c r="J6" s="330"/>
      <c r="K6" s="330"/>
      <c r="L6" s="330"/>
      <c r="M6" s="330"/>
      <c r="N6" s="330"/>
      <c r="O6" s="330"/>
      <c r="P6" s="330"/>
      <c r="Q6" s="330"/>
      <c r="R6" s="330"/>
      <c r="S6" s="330"/>
      <c r="T6" s="330"/>
      <c r="U6" s="330"/>
      <c r="V6" s="330"/>
      <c r="W6" s="330"/>
      <c r="X6" s="330"/>
      <c r="Y6" s="330"/>
      <c r="Z6" s="330"/>
      <c r="AA6" s="330"/>
      <c r="AB6" s="330"/>
      <c r="AC6" s="331" t="s">
        <v>126</v>
      </c>
      <c r="AD6" s="331"/>
      <c r="AE6" s="331"/>
      <c r="AF6" s="335" t="s">
        <v>129</v>
      </c>
      <c r="AG6" s="335"/>
      <c r="AH6" s="335"/>
    </row>
    <row r="7" spans="1:34" s="34" customFormat="1" ht="15" customHeight="1" x14ac:dyDescent="0.25">
      <c r="A7" s="336" t="s">
        <v>127</v>
      </c>
      <c r="B7" s="336"/>
      <c r="C7" s="336"/>
      <c r="D7" s="330"/>
      <c r="E7" s="330"/>
      <c r="F7" s="330"/>
      <c r="G7" s="330"/>
      <c r="H7" s="330"/>
      <c r="I7" s="330"/>
      <c r="J7" s="330"/>
      <c r="K7" s="330"/>
      <c r="L7" s="330"/>
      <c r="M7" s="330"/>
      <c r="N7" s="330"/>
      <c r="O7" s="330"/>
      <c r="P7" s="330"/>
      <c r="Q7" s="330"/>
      <c r="R7" s="330"/>
      <c r="S7" s="330"/>
      <c r="T7" s="330"/>
      <c r="U7" s="330"/>
      <c r="V7" s="330"/>
      <c r="W7" s="330"/>
      <c r="X7" s="330"/>
      <c r="Y7" s="330"/>
      <c r="Z7" s="330"/>
      <c r="AA7" s="330"/>
      <c r="AB7" s="330"/>
      <c r="AC7" s="331" t="s">
        <v>128</v>
      </c>
      <c r="AD7" s="331"/>
      <c r="AE7" s="331"/>
      <c r="AF7" s="333"/>
      <c r="AG7" s="333"/>
      <c r="AH7" s="333"/>
    </row>
    <row r="8" spans="1:34" ht="7.5" customHeight="1" x14ac:dyDescent="0.25"/>
    <row r="9" spans="1:34" ht="18" customHeight="1" x14ac:dyDescent="0.25">
      <c r="A9" s="316" t="s">
        <v>110</v>
      </c>
      <c r="B9" s="317"/>
      <c r="C9" s="317"/>
      <c r="D9" s="317"/>
      <c r="E9" s="317"/>
      <c r="F9" s="317"/>
      <c r="G9" s="317"/>
      <c r="H9" s="317"/>
      <c r="I9" s="317"/>
      <c r="J9" s="317"/>
      <c r="K9" s="317"/>
      <c r="L9" s="317"/>
      <c r="M9" s="317"/>
      <c r="N9" s="318"/>
      <c r="O9" s="319" t="s">
        <v>95</v>
      </c>
      <c r="P9" s="320"/>
      <c r="Q9" s="320"/>
      <c r="R9" s="320"/>
      <c r="S9" s="320"/>
      <c r="T9" s="320"/>
      <c r="U9" s="320"/>
      <c r="V9" s="320"/>
      <c r="W9" s="320"/>
      <c r="X9" s="320"/>
      <c r="Y9" s="320"/>
      <c r="Z9" s="320"/>
      <c r="AA9" s="320"/>
      <c r="AB9" s="320"/>
      <c r="AC9" s="321" t="s">
        <v>94</v>
      </c>
      <c r="AD9" s="321"/>
      <c r="AE9" s="321"/>
      <c r="AF9" s="321"/>
      <c r="AG9" s="321"/>
      <c r="AH9" s="321"/>
    </row>
    <row r="10" spans="1:34" ht="25.5" customHeight="1" x14ac:dyDescent="0.25">
      <c r="I10" s="322" t="s">
        <v>82</v>
      </c>
      <c r="J10" s="323"/>
      <c r="K10" s="323"/>
      <c r="L10" s="323"/>
      <c r="M10" s="323"/>
      <c r="N10" s="324"/>
      <c r="Q10" s="319" t="s">
        <v>104</v>
      </c>
      <c r="R10" s="325"/>
      <c r="S10" s="319" t="s">
        <v>97</v>
      </c>
      <c r="T10" s="320"/>
      <c r="U10" s="320"/>
      <c r="V10" s="320"/>
      <c r="W10" s="320"/>
      <c r="X10" s="325"/>
      <c r="Y10" s="319" t="s">
        <v>83</v>
      </c>
      <c r="Z10" s="320"/>
      <c r="AA10" s="320"/>
      <c r="AB10" s="325"/>
      <c r="AC10" s="326" t="s">
        <v>87</v>
      </c>
      <c r="AD10" s="327"/>
      <c r="AE10" s="327"/>
      <c r="AF10" s="327"/>
      <c r="AG10" s="327"/>
      <c r="AH10" s="328"/>
    </row>
    <row r="11" spans="1:34" s="39" customFormat="1" ht="98.25" customHeight="1" x14ac:dyDescent="0.25">
      <c r="A11" s="85" t="s">
        <v>57</v>
      </c>
      <c r="B11" s="85" t="s">
        <v>106</v>
      </c>
      <c r="C11" s="85" t="s">
        <v>86</v>
      </c>
      <c r="D11" s="85" t="s">
        <v>107</v>
      </c>
      <c r="E11" s="86" t="s">
        <v>131</v>
      </c>
      <c r="F11" s="85" t="s">
        <v>108</v>
      </c>
      <c r="G11" s="87" t="s">
        <v>0</v>
      </c>
      <c r="H11" s="85" t="s">
        <v>111</v>
      </c>
      <c r="I11" s="37" t="s">
        <v>101</v>
      </c>
      <c r="J11" s="37" t="s">
        <v>84</v>
      </c>
      <c r="K11" s="37" t="s">
        <v>284</v>
      </c>
      <c r="L11" s="37" t="s">
        <v>109</v>
      </c>
      <c r="M11" s="37" t="s">
        <v>284</v>
      </c>
      <c r="N11" s="37" t="s">
        <v>85</v>
      </c>
      <c r="O11" s="89" t="s">
        <v>105</v>
      </c>
      <c r="P11" s="88" t="s">
        <v>96</v>
      </c>
      <c r="Q11" s="38" t="s">
        <v>84</v>
      </c>
      <c r="R11" s="38" t="s">
        <v>86</v>
      </c>
      <c r="S11" s="38" t="s">
        <v>0</v>
      </c>
      <c r="T11" s="38" t="s">
        <v>98</v>
      </c>
      <c r="U11" s="38" t="s">
        <v>99</v>
      </c>
      <c r="V11" s="38" t="s">
        <v>100</v>
      </c>
      <c r="W11" s="38" t="s">
        <v>101</v>
      </c>
      <c r="X11" s="38" t="s">
        <v>102</v>
      </c>
      <c r="Y11" s="38" t="s">
        <v>84</v>
      </c>
      <c r="Z11" s="38" t="s">
        <v>86</v>
      </c>
      <c r="AA11" s="38" t="s">
        <v>85</v>
      </c>
      <c r="AB11" s="38" t="s">
        <v>103</v>
      </c>
      <c r="AC11" s="82" t="s">
        <v>89</v>
      </c>
      <c r="AD11" s="82" t="s">
        <v>88</v>
      </c>
      <c r="AE11" s="82" t="s">
        <v>90</v>
      </c>
      <c r="AF11" s="82" t="s">
        <v>91</v>
      </c>
      <c r="AG11" s="82" t="s">
        <v>92</v>
      </c>
      <c r="AH11" s="82" t="s">
        <v>93</v>
      </c>
    </row>
    <row r="12" spans="1:34" s="61" customFormat="1" ht="66" customHeight="1" x14ac:dyDescent="0.2">
      <c r="A12" s="60" t="s">
        <v>63</v>
      </c>
      <c r="B12" s="60" t="s">
        <v>133</v>
      </c>
      <c r="C12" s="60" t="s">
        <v>247</v>
      </c>
      <c r="D12" s="60" t="s">
        <v>281</v>
      </c>
      <c r="E12" s="64">
        <v>1</v>
      </c>
      <c r="F12" s="60" t="s">
        <v>280</v>
      </c>
      <c r="G12" s="71" t="s">
        <v>134</v>
      </c>
      <c r="H12" s="60" t="s">
        <v>113</v>
      </c>
      <c r="I12" s="71">
        <f>1*10*12</f>
        <v>120</v>
      </c>
      <c r="J12" s="66" t="s">
        <v>45</v>
      </c>
      <c r="K12" s="65">
        <v>0.6</v>
      </c>
      <c r="L12" s="67" t="s">
        <v>39</v>
      </c>
      <c r="M12" s="65">
        <v>0.8</v>
      </c>
      <c r="N12" s="66" t="s">
        <v>41</v>
      </c>
      <c r="O12" s="64" t="s">
        <v>283</v>
      </c>
      <c r="P12" s="60" t="s">
        <v>282</v>
      </c>
      <c r="Q12" s="64" t="s">
        <v>287</v>
      </c>
      <c r="R12" s="64"/>
      <c r="S12" s="66" t="s">
        <v>288</v>
      </c>
      <c r="T12" s="66" t="s">
        <v>289</v>
      </c>
      <c r="U12" s="60"/>
      <c r="V12" s="66" t="s">
        <v>290</v>
      </c>
      <c r="W12" s="66" t="s">
        <v>266</v>
      </c>
      <c r="X12" s="66" t="s">
        <v>291</v>
      </c>
      <c r="Y12" s="66" t="s">
        <v>40</v>
      </c>
      <c r="Z12" s="70" t="s">
        <v>38</v>
      </c>
      <c r="AA12" s="66" t="s">
        <v>286</v>
      </c>
      <c r="AB12" s="66" t="s">
        <v>292</v>
      </c>
      <c r="AC12" s="60" t="s">
        <v>293</v>
      </c>
      <c r="AD12" s="64" t="s">
        <v>136</v>
      </c>
      <c r="AE12" s="64" t="s">
        <v>294</v>
      </c>
      <c r="AF12" s="64" t="s">
        <v>299</v>
      </c>
      <c r="AG12" s="60" t="s">
        <v>296</v>
      </c>
      <c r="AH12" s="64" t="s">
        <v>295</v>
      </c>
    </row>
    <row r="13" spans="1:34" s="61" customFormat="1" ht="104.25" customHeight="1" x14ac:dyDescent="0.2">
      <c r="A13" s="60" t="s">
        <v>63</v>
      </c>
      <c r="B13" s="60" t="s">
        <v>137</v>
      </c>
      <c r="C13" s="60" t="s">
        <v>247</v>
      </c>
      <c r="D13" s="60" t="s">
        <v>140</v>
      </c>
      <c r="E13" s="64">
        <v>2</v>
      </c>
      <c r="F13" s="60" t="s">
        <v>297</v>
      </c>
      <c r="G13" s="71" t="s">
        <v>138</v>
      </c>
      <c r="H13" s="60" t="s">
        <v>118</v>
      </c>
      <c r="I13" s="71">
        <v>500</v>
      </c>
      <c r="J13" s="66" t="s">
        <v>285</v>
      </c>
      <c r="K13" s="65">
        <v>0.8</v>
      </c>
      <c r="L13" s="68" t="s">
        <v>42</v>
      </c>
      <c r="M13" s="65">
        <v>0.6</v>
      </c>
      <c r="N13" s="66" t="s">
        <v>286</v>
      </c>
      <c r="O13" s="64">
        <v>3</v>
      </c>
      <c r="P13" s="60" t="s">
        <v>141</v>
      </c>
      <c r="Q13" s="64" t="s">
        <v>287</v>
      </c>
      <c r="R13" s="64"/>
      <c r="S13" s="66" t="s">
        <v>288</v>
      </c>
      <c r="T13" s="66" t="s">
        <v>289</v>
      </c>
      <c r="U13" s="60"/>
      <c r="V13" s="66" t="s">
        <v>302</v>
      </c>
      <c r="W13" s="66" t="s">
        <v>303</v>
      </c>
      <c r="X13" s="66" t="s">
        <v>291</v>
      </c>
      <c r="Y13" s="66" t="s">
        <v>40</v>
      </c>
      <c r="Z13" s="69" t="s">
        <v>44</v>
      </c>
      <c r="AA13" s="68" t="s">
        <v>42</v>
      </c>
      <c r="AB13" s="66" t="s">
        <v>292</v>
      </c>
      <c r="AC13" s="60" t="s">
        <v>142</v>
      </c>
      <c r="AD13" s="64" t="s">
        <v>136</v>
      </c>
      <c r="AE13" s="64" t="s">
        <v>298</v>
      </c>
      <c r="AF13" s="64" t="s">
        <v>300</v>
      </c>
      <c r="AG13" s="60" t="s">
        <v>301</v>
      </c>
      <c r="AH13" s="64" t="s">
        <v>295</v>
      </c>
    </row>
    <row r="14" spans="1:34" s="61" customFormat="1" ht="110.25" customHeight="1" x14ac:dyDescent="0.2">
      <c r="A14" s="60" t="s">
        <v>63</v>
      </c>
      <c r="B14" s="60" t="s">
        <v>133</v>
      </c>
      <c r="C14" s="60" t="s">
        <v>247</v>
      </c>
      <c r="D14" s="60" t="s">
        <v>144</v>
      </c>
      <c r="E14" s="64">
        <v>3</v>
      </c>
      <c r="F14" s="60" t="s">
        <v>269</v>
      </c>
      <c r="G14" s="71" t="s">
        <v>138</v>
      </c>
      <c r="H14" s="60" t="s">
        <v>118</v>
      </c>
      <c r="I14" s="71">
        <v>500</v>
      </c>
      <c r="J14" s="66" t="s">
        <v>285</v>
      </c>
      <c r="K14" s="65">
        <v>0.8</v>
      </c>
      <c r="L14" s="68" t="s">
        <v>42</v>
      </c>
      <c r="M14" s="65">
        <v>0.6</v>
      </c>
      <c r="N14" s="66" t="s">
        <v>286</v>
      </c>
      <c r="O14" s="64">
        <v>4</v>
      </c>
      <c r="P14" s="60" t="s">
        <v>145</v>
      </c>
      <c r="Q14" s="64" t="s">
        <v>287</v>
      </c>
      <c r="R14" s="64"/>
      <c r="S14" s="66" t="s">
        <v>288</v>
      </c>
      <c r="T14" s="66" t="s">
        <v>289</v>
      </c>
      <c r="U14" s="60"/>
      <c r="V14" s="66" t="s">
        <v>290</v>
      </c>
      <c r="W14" s="66" t="s">
        <v>266</v>
      </c>
      <c r="X14" s="66" t="s">
        <v>291</v>
      </c>
      <c r="Y14" s="66" t="s">
        <v>304</v>
      </c>
      <c r="Z14" s="69" t="s">
        <v>44</v>
      </c>
      <c r="AA14" s="66" t="s">
        <v>43</v>
      </c>
      <c r="AB14" s="66" t="s">
        <v>292</v>
      </c>
      <c r="AC14" s="60" t="s">
        <v>305</v>
      </c>
      <c r="AD14" s="64" t="s">
        <v>136</v>
      </c>
      <c r="AE14" s="64" t="s">
        <v>294</v>
      </c>
      <c r="AF14" s="64" t="s">
        <v>299</v>
      </c>
      <c r="AG14" s="60" t="s">
        <v>306</v>
      </c>
      <c r="AH14" s="64" t="s">
        <v>295</v>
      </c>
    </row>
    <row r="15" spans="1:34" s="61" customFormat="1" ht="54" customHeight="1" x14ac:dyDescent="0.2">
      <c r="A15" s="60" t="s">
        <v>63</v>
      </c>
      <c r="B15" s="60" t="s">
        <v>133</v>
      </c>
      <c r="C15" s="60" t="s">
        <v>247</v>
      </c>
      <c r="D15" s="60" t="s">
        <v>147</v>
      </c>
      <c r="E15" s="64">
        <v>4</v>
      </c>
      <c r="F15" s="60" t="s">
        <v>315</v>
      </c>
      <c r="G15" s="71" t="s">
        <v>134</v>
      </c>
      <c r="H15" s="60" t="s">
        <v>113</v>
      </c>
      <c r="I15" s="71">
        <f>10*12*3</f>
        <v>360</v>
      </c>
      <c r="J15" s="66" t="s">
        <v>45</v>
      </c>
      <c r="K15" s="65">
        <v>0.6</v>
      </c>
      <c r="L15" s="70" t="s">
        <v>38</v>
      </c>
      <c r="M15" s="65">
        <v>0.8</v>
      </c>
      <c r="N15" s="66" t="s">
        <v>286</v>
      </c>
      <c r="O15" s="64">
        <v>5</v>
      </c>
      <c r="P15" s="60" t="s">
        <v>148</v>
      </c>
      <c r="Q15" s="64" t="s">
        <v>287</v>
      </c>
      <c r="R15" s="64" t="s">
        <v>287</v>
      </c>
      <c r="S15" s="66" t="s">
        <v>288</v>
      </c>
      <c r="T15" s="66" t="s">
        <v>289</v>
      </c>
      <c r="U15" s="60"/>
      <c r="V15" s="66" t="s">
        <v>290</v>
      </c>
      <c r="W15" s="66" t="s">
        <v>266</v>
      </c>
      <c r="X15" s="66" t="s">
        <v>291</v>
      </c>
      <c r="Y15" s="66" t="s">
        <v>304</v>
      </c>
      <c r="Z15" s="69" t="s">
        <v>44</v>
      </c>
      <c r="AA15" s="66" t="s">
        <v>43</v>
      </c>
      <c r="AB15" s="66" t="s">
        <v>292</v>
      </c>
      <c r="AC15" s="60" t="s">
        <v>149</v>
      </c>
      <c r="AD15" s="64" t="s">
        <v>136</v>
      </c>
      <c r="AE15" s="64" t="s">
        <v>307</v>
      </c>
      <c r="AF15" s="64" t="s">
        <v>308</v>
      </c>
      <c r="AG15" s="60" t="s">
        <v>309</v>
      </c>
      <c r="AH15" s="64" t="s">
        <v>295</v>
      </c>
    </row>
    <row r="16" spans="1:34" s="61" customFormat="1" ht="104.25" customHeight="1" x14ac:dyDescent="0.2">
      <c r="A16" s="60" t="s">
        <v>65</v>
      </c>
      <c r="B16" s="60" t="s">
        <v>133</v>
      </c>
      <c r="C16" s="60" t="s">
        <v>247</v>
      </c>
      <c r="D16" s="60" t="s">
        <v>151</v>
      </c>
      <c r="E16" s="64">
        <v>5</v>
      </c>
      <c r="F16" s="60" t="s">
        <v>314</v>
      </c>
      <c r="G16" s="71" t="s">
        <v>134</v>
      </c>
      <c r="H16" s="60" t="s">
        <v>113</v>
      </c>
      <c r="I16" s="71">
        <v>24</v>
      </c>
      <c r="J16" s="66" t="s">
        <v>40</v>
      </c>
      <c r="K16" s="65">
        <v>0.4</v>
      </c>
      <c r="L16" s="70" t="s">
        <v>38</v>
      </c>
      <c r="M16" s="65">
        <v>0.8</v>
      </c>
      <c r="N16" s="66" t="s">
        <v>286</v>
      </c>
      <c r="O16" s="64">
        <v>6</v>
      </c>
      <c r="P16" s="60" t="s">
        <v>324</v>
      </c>
      <c r="Q16" s="64" t="s">
        <v>287</v>
      </c>
      <c r="R16" s="64" t="s">
        <v>287</v>
      </c>
      <c r="S16" s="66" t="s">
        <v>288</v>
      </c>
      <c r="T16" s="66" t="s">
        <v>289</v>
      </c>
      <c r="U16" s="60"/>
      <c r="V16" s="66" t="s">
        <v>290</v>
      </c>
      <c r="W16" s="66" t="s">
        <v>266</v>
      </c>
      <c r="X16" s="66" t="s">
        <v>291</v>
      </c>
      <c r="Y16" s="66" t="s">
        <v>45</v>
      </c>
      <c r="Z16" s="68" t="s">
        <v>42</v>
      </c>
      <c r="AA16" s="66" t="s">
        <v>42</v>
      </c>
      <c r="AB16" s="66" t="s">
        <v>292</v>
      </c>
      <c r="AC16" s="60" t="s">
        <v>311</v>
      </c>
      <c r="AD16" s="64" t="s">
        <v>310</v>
      </c>
      <c r="AE16" s="64" t="s">
        <v>294</v>
      </c>
      <c r="AF16" s="64" t="s">
        <v>299</v>
      </c>
      <c r="AG16" s="60" t="s">
        <v>312</v>
      </c>
      <c r="AH16" s="64" t="s">
        <v>295</v>
      </c>
    </row>
    <row r="17" spans="1:34" s="61" customFormat="1" ht="77.25" customHeight="1" x14ac:dyDescent="0.2">
      <c r="A17" s="60" t="s">
        <v>66</v>
      </c>
      <c r="B17" s="60" t="s">
        <v>133</v>
      </c>
      <c r="C17" s="60" t="s">
        <v>247</v>
      </c>
      <c r="D17" s="60" t="s">
        <v>153</v>
      </c>
      <c r="E17" s="64">
        <v>6</v>
      </c>
      <c r="F17" s="60" t="s">
        <v>313</v>
      </c>
      <c r="G17" s="71" t="s">
        <v>134</v>
      </c>
      <c r="H17" s="60" t="s">
        <v>113</v>
      </c>
      <c r="I17" s="71">
        <f>12*100</f>
        <v>1200</v>
      </c>
      <c r="J17" s="66" t="s">
        <v>285</v>
      </c>
      <c r="K17" s="65">
        <v>0.8</v>
      </c>
      <c r="L17" s="67" t="s">
        <v>39</v>
      </c>
      <c r="M17" s="65">
        <v>1</v>
      </c>
      <c r="N17" s="66" t="s">
        <v>41</v>
      </c>
      <c r="O17" s="64">
        <v>7</v>
      </c>
      <c r="P17" s="60" t="s">
        <v>154</v>
      </c>
      <c r="Q17" s="64" t="s">
        <v>287</v>
      </c>
      <c r="R17" s="64" t="s">
        <v>287</v>
      </c>
      <c r="S17" s="66" t="s">
        <v>288</v>
      </c>
      <c r="T17" s="66" t="s">
        <v>318</v>
      </c>
      <c r="U17" s="60"/>
      <c r="V17" s="66" t="s">
        <v>290</v>
      </c>
      <c r="W17" s="66" t="s">
        <v>266</v>
      </c>
      <c r="X17" s="66" t="s">
        <v>291</v>
      </c>
      <c r="Y17" s="66" t="s">
        <v>45</v>
      </c>
      <c r="Z17" s="70" t="s">
        <v>38</v>
      </c>
      <c r="AA17" s="66" t="s">
        <v>286</v>
      </c>
      <c r="AB17" s="66" t="s">
        <v>292</v>
      </c>
      <c r="AC17" s="60" t="s">
        <v>155</v>
      </c>
      <c r="AD17" s="64" t="s">
        <v>319</v>
      </c>
      <c r="AE17" s="64" t="s">
        <v>294</v>
      </c>
      <c r="AF17" s="64" t="s">
        <v>299</v>
      </c>
      <c r="AG17" s="60" t="s">
        <v>320</v>
      </c>
      <c r="AH17" s="64" t="s">
        <v>295</v>
      </c>
    </row>
    <row r="18" spans="1:34" s="61" customFormat="1" ht="101.25" customHeight="1" x14ac:dyDescent="0.2">
      <c r="A18" s="60" t="s">
        <v>66</v>
      </c>
      <c r="B18" s="60" t="s">
        <v>133</v>
      </c>
      <c r="C18" s="60" t="s">
        <v>247</v>
      </c>
      <c r="D18" s="60" t="s">
        <v>156</v>
      </c>
      <c r="E18" s="64">
        <v>7</v>
      </c>
      <c r="F18" s="60" t="s">
        <v>316</v>
      </c>
      <c r="G18" s="71" t="s">
        <v>138</v>
      </c>
      <c r="H18" s="60" t="s">
        <v>118</v>
      </c>
      <c r="I18" s="71">
        <f>12*3</f>
        <v>36</v>
      </c>
      <c r="J18" s="66" t="s">
        <v>45</v>
      </c>
      <c r="K18" s="65">
        <v>0.6</v>
      </c>
      <c r="L18" s="67" t="s">
        <v>39</v>
      </c>
      <c r="M18" s="65">
        <v>1</v>
      </c>
      <c r="N18" s="66" t="s">
        <v>41</v>
      </c>
      <c r="O18" s="64">
        <v>8</v>
      </c>
      <c r="P18" s="60" t="s">
        <v>157</v>
      </c>
      <c r="Q18" s="64" t="s">
        <v>287</v>
      </c>
      <c r="R18" s="64"/>
      <c r="S18" s="66" t="s">
        <v>288</v>
      </c>
      <c r="T18" s="66" t="s">
        <v>289</v>
      </c>
      <c r="U18" s="60"/>
      <c r="V18" s="66" t="s">
        <v>290</v>
      </c>
      <c r="W18" s="66" t="s">
        <v>266</v>
      </c>
      <c r="X18" s="66" t="s">
        <v>291</v>
      </c>
      <c r="Y18" s="66" t="s">
        <v>40</v>
      </c>
      <c r="Z18" s="67" t="s">
        <v>38</v>
      </c>
      <c r="AA18" s="66" t="s">
        <v>286</v>
      </c>
      <c r="AB18" s="66" t="s">
        <v>292</v>
      </c>
      <c r="AC18" s="60" t="s">
        <v>158</v>
      </c>
      <c r="AD18" s="64" t="s">
        <v>321</v>
      </c>
      <c r="AE18" s="64" t="s">
        <v>159</v>
      </c>
      <c r="AF18" s="64" t="s">
        <v>322</v>
      </c>
      <c r="AG18" s="60" t="s">
        <v>323</v>
      </c>
      <c r="AH18" s="64" t="s">
        <v>295</v>
      </c>
    </row>
    <row r="19" spans="1:34" s="61" customFormat="1" ht="101.25" customHeight="1" x14ac:dyDescent="0.2">
      <c r="A19" s="60" t="s">
        <v>66</v>
      </c>
      <c r="B19" s="60" t="s">
        <v>133</v>
      </c>
      <c r="C19" s="60" t="s">
        <v>247</v>
      </c>
      <c r="D19" s="60" t="s">
        <v>160</v>
      </c>
      <c r="E19" s="64">
        <v>8</v>
      </c>
      <c r="F19" s="60" t="s">
        <v>317</v>
      </c>
      <c r="G19" s="71" t="s">
        <v>138</v>
      </c>
      <c r="H19" s="60" t="s">
        <v>118</v>
      </c>
      <c r="I19" s="71">
        <f>6*12</f>
        <v>72</v>
      </c>
      <c r="J19" s="66" t="s">
        <v>45</v>
      </c>
      <c r="K19" s="65">
        <v>0.6</v>
      </c>
      <c r="L19" s="70" t="s">
        <v>38</v>
      </c>
      <c r="M19" s="65">
        <v>0.8</v>
      </c>
      <c r="N19" s="66" t="s">
        <v>286</v>
      </c>
      <c r="O19" s="64">
        <v>9</v>
      </c>
      <c r="P19" s="60" t="s">
        <v>161</v>
      </c>
      <c r="Q19" s="64" t="s">
        <v>287</v>
      </c>
      <c r="R19" s="64"/>
      <c r="S19" s="66" t="s">
        <v>288</v>
      </c>
      <c r="T19" s="66" t="s">
        <v>289</v>
      </c>
      <c r="U19" s="60"/>
      <c r="V19" s="66" t="s">
        <v>290</v>
      </c>
      <c r="W19" s="66" t="s">
        <v>266</v>
      </c>
      <c r="X19" s="66" t="s">
        <v>291</v>
      </c>
      <c r="Y19" s="66" t="s">
        <v>45</v>
      </c>
      <c r="Z19" s="68" t="s">
        <v>42</v>
      </c>
      <c r="AA19" s="68" t="s">
        <v>42</v>
      </c>
      <c r="AB19" s="66" t="s">
        <v>292</v>
      </c>
      <c r="AC19" s="60" t="s">
        <v>162</v>
      </c>
      <c r="AD19" s="64" t="s">
        <v>321</v>
      </c>
      <c r="AE19" s="64" t="s">
        <v>325</v>
      </c>
      <c r="AF19" s="64" t="s">
        <v>326</v>
      </c>
      <c r="AG19" s="60" t="s">
        <v>327</v>
      </c>
      <c r="AH19" s="64" t="s">
        <v>295</v>
      </c>
    </row>
    <row r="20" spans="1:34" s="61" customFormat="1" ht="108.75" customHeight="1" x14ac:dyDescent="0.2">
      <c r="A20" s="60" t="s">
        <v>68</v>
      </c>
      <c r="B20" s="60" t="s">
        <v>133</v>
      </c>
      <c r="C20" s="60" t="s">
        <v>247</v>
      </c>
      <c r="D20" s="62" t="s">
        <v>164</v>
      </c>
      <c r="E20" s="64">
        <v>9</v>
      </c>
      <c r="F20" s="60" t="s">
        <v>328</v>
      </c>
      <c r="G20" s="71" t="s">
        <v>138</v>
      </c>
      <c r="H20" s="60" t="s">
        <v>115</v>
      </c>
      <c r="I20" s="71">
        <f>4*12</f>
        <v>48</v>
      </c>
      <c r="J20" s="66" t="s">
        <v>40</v>
      </c>
      <c r="K20" s="65">
        <v>0.4</v>
      </c>
      <c r="L20" s="70" t="s">
        <v>38</v>
      </c>
      <c r="M20" s="65">
        <v>0.8</v>
      </c>
      <c r="N20" s="66" t="s">
        <v>286</v>
      </c>
      <c r="O20" s="64">
        <v>11</v>
      </c>
      <c r="P20" s="60" t="s">
        <v>165</v>
      </c>
      <c r="Q20" s="64" t="s">
        <v>287</v>
      </c>
      <c r="R20" s="64"/>
      <c r="S20" s="66" t="s">
        <v>288</v>
      </c>
      <c r="T20" s="66" t="s">
        <v>289</v>
      </c>
      <c r="U20" s="60"/>
      <c r="V20" s="66" t="s">
        <v>290</v>
      </c>
      <c r="W20" s="66" t="s">
        <v>266</v>
      </c>
      <c r="X20" s="66" t="s">
        <v>291</v>
      </c>
      <c r="Y20" s="66" t="s">
        <v>45</v>
      </c>
      <c r="Z20" s="68" t="s">
        <v>42</v>
      </c>
      <c r="AA20" s="66" t="s">
        <v>42</v>
      </c>
      <c r="AB20" s="66" t="s">
        <v>292</v>
      </c>
      <c r="AC20" s="60" t="s">
        <v>332</v>
      </c>
      <c r="AD20" s="64" t="s">
        <v>319</v>
      </c>
      <c r="AE20" s="64" t="s">
        <v>294</v>
      </c>
      <c r="AF20" s="64" t="s">
        <v>299</v>
      </c>
      <c r="AG20" s="60" t="s">
        <v>333</v>
      </c>
      <c r="AH20" s="64" t="s">
        <v>295</v>
      </c>
    </row>
    <row r="21" spans="1:34" s="61" customFormat="1" ht="68.25" customHeight="1" x14ac:dyDescent="0.2">
      <c r="A21" s="60" t="s">
        <v>68</v>
      </c>
      <c r="B21" s="60" t="s">
        <v>133</v>
      </c>
      <c r="C21" s="60" t="s">
        <v>247</v>
      </c>
      <c r="D21" s="62" t="s">
        <v>166</v>
      </c>
      <c r="E21" s="64">
        <v>10</v>
      </c>
      <c r="F21" s="60" t="s">
        <v>337</v>
      </c>
      <c r="G21" s="71" t="s">
        <v>138</v>
      </c>
      <c r="H21" s="60" t="s">
        <v>115</v>
      </c>
      <c r="I21" s="71">
        <f>25*2</f>
        <v>50</v>
      </c>
      <c r="J21" s="66" t="s">
        <v>40</v>
      </c>
      <c r="K21" s="65">
        <v>0.4</v>
      </c>
      <c r="L21" s="70" t="s">
        <v>38</v>
      </c>
      <c r="M21" s="65">
        <v>0.8</v>
      </c>
      <c r="N21" s="66" t="s">
        <v>286</v>
      </c>
      <c r="O21" s="64">
        <v>12</v>
      </c>
      <c r="P21" s="60" t="s">
        <v>167</v>
      </c>
      <c r="Q21" s="64" t="s">
        <v>287</v>
      </c>
      <c r="R21" s="64"/>
      <c r="S21" s="66" t="s">
        <v>288</v>
      </c>
      <c r="T21" s="66" t="s">
        <v>289</v>
      </c>
      <c r="U21" s="60"/>
      <c r="V21" s="66" t="s">
        <v>290</v>
      </c>
      <c r="W21" s="66" t="s">
        <v>266</v>
      </c>
      <c r="X21" s="66" t="s">
        <v>291</v>
      </c>
      <c r="Y21" s="66" t="s">
        <v>40</v>
      </c>
      <c r="Z21" s="68" t="s">
        <v>42</v>
      </c>
      <c r="AA21" s="68" t="s">
        <v>42</v>
      </c>
      <c r="AB21" s="66" t="s">
        <v>292</v>
      </c>
      <c r="AC21" s="60" t="s">
        <v>334</v>
      </c>
      <c r="AD21" s="64" t="s">
        <v>319</v>
      </c>
      <c r="AE21" s="64" t="s">
        <v>294</v>
      </c>
      <c r="AF21" s="64" t="s">
        <v>299</v>
      </c>
      <c r="AG21" s="60" t="s">
        <v>335</v>
      </c>
      <c r="AH21" s="64" t="s">
        <v>295</v>
      </c>
    </row>
    <row r="22" spans="1:34" s="61" customFormat="1" ht="89.25" customHeight="1" x14ac:dyDescent="0.2">
      <c r="A22" s="60" t="s">
        <v>68</v>
      </c>
      <c r="B22" s="60" t="s">
        <v>133</v>
      </c>
      <c r="C22" s="60" t="s">
        <v>247</v>
      </c>
      <c r="D22" s="62" t="s">
        <v>169</v>
      </c>
      <c r="E22" s="64">
        <v>11</v>
      </c>
      <c r="F22" s="60" t="s">
        <v>338</v>
      </c>
      <c r="G22" s="71" t="s">
        <v>138</v>
      </c>
      <c r="H22" s="60" t="s">
        <v>115</v>
      </c>
      <c r="I22" s="71">
        <f>12*100</f>
        <v>1200</v>
      </c>
      <c r="J22" s="66" t="s">
        <v>285</v>
      </c>
      <c r="K22" s="65">
        <v>0.8</v>
      </c>
      <c r="L22" s="67" t="s">
        <v>39</v>
      </c>
      <c r="M22" s="65">
        <v>1</v>
      </c>
      <c r="N22" s="66" t="s">
        <v>41</v>
      </c>
      <c r="O22" s="64">
        <v>13</v>
      </c>
      <c r="P22" s="60" t="s">
        <v>170</v>
      </c>
      <c r="Q22" s="64" t="s">
        <v>287</v>
      </c>
      <c r="R22" s="64"/>
      <c r="S22" s="66" t="s">
        <v>288</v>
      </c>
      <c r="T22" s="66" t="s">
        <v>289</v>
      </c>
      <c r="U22" s="60"/>
      <c r="V22" s="66" t="s">
        <v>290</v>
      </c>
      <c r="W22" s="66" t="s">
        <v>266</v>
      </c>
      <c r="X22" s="66" t="s">
        <v>291</v>
      </c>
      <c r="Y22" s="66" t="s">
        <v>45</v>
      </c>
      <c r="Z22" s="70" t="s">
        <v>38</v>
      </c>
      <c r="AA22" s="66" t="s">
        <v>286</v>
      </c>
      <c r="AB22" s="66" t="s">
        <v>292</v>
      </c>
      <c r="AC22" s="60" t="s">
        <v>339</v>
      </c>
      <c r="AD22" s="64" t="s">
        <v>319</v>
      </c>
      <c r="AE22" s="64" t="s">
        <v>294</v>
      </c>
      <c r="AF22" s="64" t="s">
        <v>299</v>
      </c>
      <c r="AG22" s="60" t="s">
        <v>340</v>
      </c>
      <c r="AH22" s="64" t="s">
        <v>295</v>
      </c>
    </row>
    <row r="23" spans="1:34" s="61" customFormat="1" ht="66.75" customHeight="1" x14ac:dyDescent="0.2">
      <c r="A23" s="60" t="s">
        <v>68</v>
      </c>
      <c r="B23" s="60" t="s">
        <v>137</v>
      </c>
      <c r="C23" s="60" t="s">
        <v>247</v>
      </c>
      <c r="D23" s="62" t="s">
        <v>172</v>
      </c>
      <c r="E23" s="64">
        <v>12</v>
      </c>
      <c r="F23" s="60" t="s">
        <v>336</v>
      </c>
      <c r="G23" s="71" t="s">
        <v>138</v>
      </c>
      <c r="H23" s="60" t="s">
        <v>117</v>
      </c>
      <c r="I23" s="71">
        <f>20*12</f>
        <v>240</v>
      </c>
      <c r="J23" s="66" t="s">
        <v>45</v>
      </c>
      <c r="K23" s="65">
        <v>0.6</v>
      </c>
      <c r="L23" s="67" t="s">
        <v>39</v>
      </c>
      <c r="M23" s="65">
        <v>1</v>
      </c>
      <c r="N23" s="66" t="s">
        <v>41</v>
      </c>
      <c r="O23" s="64">
        <v>14</v>
      </c>
      <c r="P23" s="60" t="s">
        <v>173</v>
      </c>
      <c r="Q23" s="64" t="s">
        <v>287</v>
      </c>
      <c r="R23" s="64"/>
      <c r="S23" s="66" t="s">
        <v>288</v>
      </c>
      <c r="T23" s="66" t="s">
        <v>289</v>
      </c>
      <c r="U23" s="60"/>
      <c r="V23" s="66" t="s">
        <v>290</v>
      </c>
      <c r="W23" s="66" t="s">
        <v>266</v>
      </c>
      <c r="X23" s="66" t="s">
        <v>291</v>
      </c>
      <c r="Y23" s="66" t="s">
        <v>40</v>
      </c>
      <c r="Z23" s="67" t="s">
        <v>38</v>
      </c>
      <c r="AA23" s="66" t="s">
        <v>286</v>
      </c>
      <c r="AB23" s="66" t="s">
        <v>292</v>
      </c>
      <c r="AC23" s="60" t="s">
        <v>174</v>
      </c>
      <c r="AD23" s="64" t="s">
        <v>319</v>
      </c>
      <c r="AE23" s="64" t="s">
        <v>341</v>
      </c>
      <c r="AF23" s="64" t="s">
        <v>342</v>
      </c>
      <c r="AG23" s="60" t="s">
        <v>343</v>
      </c>
      <c r="AH23" s="64" t="s">
        <v>295</v>
      </c>
    </row>
    <row r="24" spans="1:34" s="61" customFormat="1" ht="90" customHeight="1" x14ac:dyDescent="0.2">
      <c r="A24" s="60" t="s">
        <v>68</v>
      </c>
      <c r="B24" s="60" t="s">
        <v>133</v>
      </c>
      <c r="C24" s="60" t="s">
        <v>247</v>
      </c>
      <c r="D24" s="62" t="s">
        <v>175</v>
      </c>
      <c r="E24" s="64">
        <v>13</v>
      </c>
      <c r="F24" s="60" t="s">
        <v>344</v>
      </c>
      <c r="G24" s="71" t="s">
        <v>138</v>
      </c>
      <c r="H24" s="60" t="s">
        <v>115</v>
      </c>
      <c r="I24" s="71">
        <v>5000</v>
      </c>
      <c r="J24" s="66" t="s">
        <v>46</v>
      </c>
      <c r="K24" s="65">
        <v>1</v>
      </c>
      <c r="L24" s="70" t="s">
        <v>38</v>
      </c>
      <c r="M24" s="65">
        <v>0.8</v>
      </c>
      <c r="N24" s="66" t="s">
        <v>286</v>
      </c>
      <c r="O24" s="64">
        <v>15</v>
      </c>
      <c r="P24" s="60" t="s">
        <v>176</v>
      </c>
      <c r="Q24" s="64" t="s">
        <v>287</v>
      </c>
      <c r="R24" s="64"/>
      <c r="S24" s="66" t="s">
        <v>288</v>
      </c>
      <c r="T24" s="66" t="s">
        <v>289</v>
      </c>
      <c r="U24" s="60"/>
      <c r="V24" s="66" t="s">
        <v>290</v>
      </c>
      <c r="W24" s="66" t="s">
        <v>266</v>
      </c>
      <c r="X24" s="66" t="s">
        <v>291</v>
      </c>
      <c r="Y24" s="66" t="s">
        <v>45</v>
      </c>
      <c r="Z24" s="70" t="s">
        <v>38</v>
      </c>
      <c r="AA24" s="66" t="s">
        <v>286</v>
      </c>
      <c r="AB24" s="66" t="s">
        <v>292</v>
      </c>
      <c r="AC24" s="60" t="s">
        <v>345</v>
      </c>
      <c r="AD24" s="64" t="s">
        <v>171</v>
      </c>
      <c r="AE24" s="64" t="s">
        <v>294</v>
      </c>
      <c r="AF24" s="64" t="s">
        <v>299</v>
      </c>
      <c r="AG24" s="60" t="s">
        <v>177</v>
      </c>
      <c r="AH24" s="64" t="s">
        <v>295</v>
      </c>
    </row>
    <row r="25" spans="1:34" s="61" customFormat="1" ht="78" customHeight="1" x14ac:dyDescent="0.2">
      <c r="A25" s="60" t="s">
        <v>68</v>
      </c>
      <c r="B25" s="60" t="s">
        <v>133</v>
      </c>
      <c r="C25" s="60" t="s">
        <v>247</v>
      </c>
      <c r="D25" s="62" t="s">
        <v>178</v>
      </c>
      <c r="E25" s="64">
        <v>14</v>
      </c>
      <c r="F25" s="60" t="s">
        <v>347</v>
      </c>
      <c r="G25" s="71" t="s">
        <v>138</v>
      </c>
      <c r="H25" s="60" t="s">
        <v>115</v>
      </c>
      <c r="I25" s="71">
        <v>25</v>
      </c>
      <c r="J25" s="66" t="s">
        <v>45</v>
      </c>
      <c r="K25" s="65">
        <v>0.6</v>
      </c>
      <c r="L25" s="70" t="s">
        <v>38</v>
      </c>
      <c r="M25" s="65">
        <v>0.8</v>
      </c>
      <c r="N25" s="66" t="s">
        <v>286</v>
      </c>
      <c r="O25" s="64">
        <v>16</v>
      </c>
      <c r="P25" s="60" t="s">
        <v>179</v>
      </c>
      <c r="Q25" s="64"/>
      <c r="R25" s="64"/>
      <c r="S25" s="66" t="s">
        <v>288</v>
      </c>
      <c r="T25" s="66" t="s">
        <v>289</v>
      </c>
      <c r="U25" s="60"/>
      <c r="V25" s="66" t="s">
        <v>290</v>
      </c>
      <c r="W25" s="66" t="s">
        <v>266</v>
      </c>
      <c r="X25" s="66" t="s">
        <v>291</v>
      </c>
      <c r="Y25" s="66" t="s">
        <v>40</v>
      </c>
      <c r="Z25" s="69" t="s">
        <v>44</v>
      </c>
      <c r="AA25" s="68" t="s">
        <v>42</v>
      </c>
      <c r="AB25" s="66" t="s">
        <v>292</v>
      </c>
      <c r="AC25" s="60" t="s">
        <v>180</v>
      </c>
      <c r="AD25" s="64" t="s">
        <v>171</v>
      </c>
      <c r="AE25" s="64" t="s">
        <v>294</v>
      </c>
      <c r="AF25" s="64" t="s">
        <v>299</v>
      </c>
      <c r="AG25" s="60" t="s">
        <v>177</v>
      </c>
      <c r="AH25" s="64" t="s">
        <v>295</v>
      </c>
    </row>
    <row r="26" spans="1:34" s="61" customFormat="1" ht="51" customHeight="1" x14ac:dyDescent="0.2">
      <c r="A26" s="60" t="s">
        <v>68</v>
      </c>
      <c r="B26" s="60" t="s">
        <v>133</v>
      </c>
      <c r="C26" s="60" t="s">
        <v>247</v>
      </c>
      <c r="D26" s="62" t="s">
        <v>182</v>
      </c>
      <c r="E26" s="64">
        <v>15</v>
      </c>
      <c r="F26" s="60" t="s">
        <v>391</v>
      </c>
      <c r="G26" s="71" t="s">
        <v>138</v>
      </c>
      <c r="H26" s="60" t="s">
        <v>115</v>
      </c>
      <c r="I26" s="71">
        <f>70*12</f>
        <v>840</v>
      </c>
      <c r="J26" s="66" t="s">
        <v>45</v>
      </c>
      <c r="K26" s="65">
        <v>0.6</v>
      </c>
      <c r="L26" s="68" t="s">
        <v>42</v>
      </c>
      <c r="M26" s="65">
        <v>0.6</v>
      </c>
      <c r="N26" s="66" t="s">
        <v>42</v>
      </c>
      <c r="O26" s="64">
        <v>17</v>
      </c>
      <c r="P26" s="72" t="s">
        <v>179</v>
      </c>
      <c r="Q26" s="64" t="s">
        <v>287</v>
      </c>
      <c r="R26" s="64" t="s">
        <v>287</v>
      </c>
      <c r="S26" s="66" t="s">
        <v>288</v>
      </c>
      <c r="T26" s="66" t="s">
        <v>289</v>
      </c>
      <c r="U26" s="60"/>
      <c r="V26" s="66" t="s">
        <v>290</v>
      </c>
      <c r="W26" s="66" t="s">
        <v>266</v>
      </c>
      <c r="X26" s="66" t="s">
        <v>291</v>
      </c>
      <c r="Y26" s="66" t="s">
        <v>40</v>
      </c>
      <c r="Z26" s="69" t="s">
        <v>44</v>
      </c>
      <c r="AA26" s="68" t="s">
        <v>42</v>
      </c>
      <c r="AB26" s="66" t="s">
        <v>292</v>
      </c>
      <c r="AC26" s="83" t="s">
        <v>183</v>
      </c>
      <c r="AD26" s="72" t="s">
        <v>181</v>
      </c>
      <c r="AE26" s="64" t="s">
        <v>294</v>
      </c>
      <c r="AF26" s="64" t="s">
        <v>299</v>
      </c>
      <c r="AG26" s="60" t="s">
        <v>340</v>
      </c>
      <c r="AH26" s="64" t="s">
        <v>295</v>
      </c>
    </row>
    <row r="27" spans="1:34" s="61" customFormat="1" ht="60" customHeight="1" x14ac:dyDescent="0.2">
      <c r="A27" s="60" t="s">
        <v>68</v>
      </c>
      <c r="B27" s="60" t="s">
        <v>133</v>
      </c>
      <c r="C27" s="60" t="s">
        <v>247</v>
      </c>
      <c r="D27" s="62" t="s">
        <v>184</v>
      </c>
      <c r="E27" s="64">
        <v>16</v>
      </c>
      <c r="F27" s="60" t="s">
        <v>390</v>
      </c>
      <c r="G27" s="71" t="s">
        <v>138</v>
      </c>
      <c r="H27" s="60" t="s">
        <v>115</v>
      </c>
      <c r="I27" s="71">
        <v>6000</v>
      </c>
      <c r="J27" s="66" t="s">
        <v>285</v>
      </c>
      <c r="K27" s="65">
        <v>0.8</v>
      </c>
      <c r="L27" s="67" t="s">
        <v>39</v>
      </c>
      <c r="M27" s="65">
        <v>1</v>
      </c>
      <c r="N27" s="66" t="s">
        <v>41</v>
      </c>
      <c r="O27" s="64">
        <v>18</v>
      </c>
      <c r="P27" s="76" t="s">
        <v>185</v>
      </c>
      <c r="Q27" s="64" t="s">
        <v>287</v>
      </c>
      <c r="R27" s="64"/>
      <c r="S27" s="66" t="s">
        <v>288</v>
      </c>
      <c r="T27" s="66" t="s">
        <v>289</v>
      </c>
      <c r="U27" s="60"/>
      <c r="V27" s="66" t="s">
        <v>290</v>
      </c>
      <c r="W27" s="66" t="s">
        <v>266</v>
      </c>
      <c r="X27" s="66" t="s">
        <v>291</v>
      </c>
      <c r="Y27" s="66" t="s">
        <v>45</v>
      </c>
      <c r="Z27" s="67" t="s">
        <v>39</v>
      </c>
      <c r="AA27" s="66" t="s">
        <v>41</v>
      </c>
      <c r="AB27" s="66" t="s">
        <v>292</v>
      </c>
      <c r="AC27" s="74" t="s">
        <v>186</v>
      </c>
      <c r="AD27" s="72" t="s">
        <v>181</v>
      </c>
      <c r="AE27" s="72" t="s">
        <v>152</v>
      </c>
      <c r="AF27" s="64" t="s">
        <v>299</v>
      </c>
      <c r="AG27" s="60" t="s">
        <v>340</v>
      </c>
      <c r="AH27" s="64" t="s">
        <v>295</v>
      </c>
    </row>
    <row r="28" spans="1:34" s="61" customFormat="1" ht="51" customHeight="1" x14ac:dyDescent="0.2">
      <c r="A28" s="60" t="s">
        <v>70</v>
      </c>
      <c r="B28" s="60" t="s">
        <v>133</v>
      </c>
      <c r="C28" s="60" t="s">
        <v>247</v>
      </c>
      <c r="D28" s="62" t="s">
        <v>331</v>
      </c>
      <c r="E28" s="64">
        <v>17</v>
      </c>
      <c r="F28" s="60" t="s">
        <v>389</v>
      </c>
      <c r="G28" s="71" t="s">
        <v>138</v>
      </c>
      <c r="H28" s="60" t="s">
        <v>115</v>
      </c>
      <c r="I28" s="71">
        <v>6000</v>
      </c>
      <c r="J28" s="66" t="s">
        <v>285</v>
      </c>
      <c r="K28" s="65">
        <v>0.8</v>
      </c>
      <c r="L28" s="67" t="s">
        <v>39</v>
      </c>
      <c r="M28" s="65">
        <v>1</v>
      </c>
      <c r="N28" s="66" t="s">
        <v>41</v>
      </c>
      <c r="O28" s="64">
        <v>19</v>
      </c>
      <c r="P28" s="72" t="s">
        <v>187</v>
      </c>
      <c r="Q28" s="64"/>
      <c r="R28" s="64"/>
      <c r="S28" s="66" t="s">
        <v>288</v>
      </c>
      <c r="T28" s="66" t="s">
        <v>289</v>
      </c>
      <c r="U28" s="60"/>
      <c r="V28" s="66" t="s">
        <v>290</v>
      </c>
      <c r="W28" s="66" t="s">
        <v>266</v>
      </c>
      <c r="X28" s="66" t="s">
        <v>291</v>
      </c>
      <c r="Y28" s="66" t="s">
        <v>45</v>
      </c>
      <c r="Z28" s="70" t="s">
        <v>38</v>
      </c>
      <c r="AA28" s="66" t="s">
        <v>286</v>
      </c>
      <c r="AB28" s="66" t="s">
        <v>292</v>
      </c>
      <c r="AC28" s="74" t="s">
        <v>188</v>
      </c>
      <c r="AD28" s="72" t="s">
        <v>163</v>
      </c>
      <c r="AE28" s="73" t="s">
        <v>353</v>
      </c>
      <c r="AF28" s="64" t="s">
        <v>299</v>
      </c>
      <c r="AG28" s="60" t="s">
        <v>348</v>
      </c>
      <c r="AH28" s="64" t="s">
        <v>295</v>
      </c>
    </row>
    <row r="29" spans="1:34" s="61" customFormat="1" ht="51" customHeight="1" x14ac:dyDescent="0.2">
      <c r="A29" s="60" t="s">
        <v>70</v>
      </c>
      <c r="B29" s="60" t="s">
        <v>133</v>
      </c>
      <c r="C29" s="60" t="s">
        <v>247</v>
      </c>
      <c r="D29" s="62" t="s">
        <v>330</v>
      </c>
      <c r="E29" s="64">
        <v>18</v>
      </c>
      <c r="F29" s="60" t="s">
        <v>388</v>
      </c>
      <c r="G29" s="71" t="s">
        <v>138</v>
      </c>
      <c r="H29" s="60" t="s">
        <v>117</v>
      </c>
      <c r="I29" s="71">
        <v>5000</v>
      </c>
      <c r="J29" s="66" t="s">
        <v>285</v>
      </c>
      <c r="K29" s="65">
        <v>0.8</v>
      </c>
      <c r="L29" s="67" t="s">
        <v>39</v>
      </c>
      <c r="M29" s="65">
        <v>1</v>
      </c>
      <c r="N29" s="66" t="s">
        <v>41</v>
      </c>
      <c r="O29" s="64">
        <v>20</v>
      </c>
      <c r="P29" s="72" t="s">
        <v>189</v>
      </c>
      <c r="Q29" s="64" t="s">
        <v>287</v>
      </c>
      <c r="R29" s="64"/>
      <c r="S29" s="66" t="s">
        <v>288</v>
      </c>
      <c r="T29" s="66" t="s">
        <v>289</v>
      </c>
      <c r="U29" s="60"/>
      <c r="V29" s="66" t="s">
        <v>290</v>
      </c>
      <c r="W29" s="66" t="s">
        <v>266</v>
      </c>
      <c r="X29" s="66" t="s">
        <v>291</v>
      </c>
      <c r="Y29" s="66" t="s">
        <v>45</v>
      </c>
      <c r="Z29" s="70" t="s">
        <v>38</v>
      </c>
      <c r="AA29" s="66" t="s">
        <v>286</v>
      </c>
      <c r="AB29" s="66" t="s">
        <v>292</v>
      </c>
      <c r="AC29" s="74" t="s">
        <v>190</v>
      </c>
      <c r="AD29" s="72" t="s">
        <v>163</v>
      </c>
      <c r="AE29" s="75">
        <v>44377</v>
      </c>
      <c r="AF29" s="64" t="s">
        <v>342</v>
      </c>
      <c r="AG29" s="60" t="s">
        <v>349</v>
      </c>
      <c r="AH29" s="64" t="s">
        <v>295</v>
      </c>
    </row>
    <row r="30" spans="1:34" s="61" customFormat="1" ht="51" customHeight="1" x14ac:dyDescent="0.2">
      <c r="A30" s="60" t="s">
        <v>70</v>
      </c>
      <c r="B30" s="60" t="s">
        <v>133</v>
      </c>
      <c r="C30" s="60" t="s">
        <v>247</v>
      </c>
      <c r="D30" s="62" t="s">
        <v>329</v>
      </c>
      <c r="E30" s="64">
        <v>19</v>
      </c>
      <c r="F30" s="60" t="s">
        <v>387</v>
      </c>
      <c r="G30" s="71" t="s">
        <v>138</v>
      </c>
      <c r="H30" s="60" t="s">
        <v>117</v>
      </c>
      <c r="I30" s="71">
        <v>600</v>
      </c>
      <c r="J30" s="66" t="s">
        <v>45</v>
      </c>
      <c r="K30" s="65">
        <v>0.6</v>
      </c>
      <c r="L30" s="68" t="s">
        <v>42</v>
      </c>
      <c r="M30" s="65">
        <v>0.6</v>
      </c>
      <c r="N30" s="66" t="s">
        <v>42</v>
      </c>
      <c r="O30" s="64">
        <v>21</v>
      </c>
      <c r="P30" s="72" t="s">
        <v>191</v>
      </c>
      <c r="Q30" s="64" t="s">
        <v>287</v>
      </c>
      <c r="R30" s="64" t="s">
        <v>287</v>
      </c>
      <c r="S30" s="66" t="s">
        <v>288</v>
      </c>
      <c r="T30" s="66" t="s">
        <v>289</v>
      </c>
      <c r="U30" s="60"/>
      <c r="V30" s="66" t="s">
        <v>290</v>
      </c>
      <c r="W30" s="66" t="s">
        <v>266</v>
      </c>
      <c r="X30" s="66" t="s">
        <v>291</v>
      </c>
      <c r="Y30" s="66" t="s">
        <v>40</v>
      </c>
      <c r="Z30" s="69" t="s">
        <v>44</v>
      </c>
      <c r="AA30" s="68" t="s">
        <v>42</v>
      </c>
      <c r="AB30" s="66" t="s">
        <v>292</v>
      </c>
      <c r="AC30" s="74" t="s">
        <v>192</v>
      </c>
      <c r="AD30" s="72" t="s">
        <v>193</v>
      </c>
      <c r="AE30" s="64" t="s">
        <v>294</v>
      </c>
      <c r="AF30" s="64" t="s">
        <v>342</v>
      </c>
      <c r="AG30" s="60" t="s">
        <v>350</v>
      </c>
      <c r="AH30" s="64" t="s">
        <v>295</v>
      </c>
    </row>
    <row r="31" spans="1:34" s="61" customFormat="1" ht="51" customHeight="1" x14ac:dyDescent="0.2">
      <c r="A31" s="60" t="s">
        <v>346</v>
      </c>
      <c r="B31" s="60" t="s">
        <v>133</v>
      </c>
      <c r="C31" s="60" t="s">
        <v>247</v>
      </c>
      <c r="D31" s="62" t="s">
        <v>196</v>
      </c>
      <c r="E31" s="64">
        <v>20</v>
      </c>
      <c r="F31" s="60" t="s">
        <v>386</v>
      </c>
      <c r="G31" s="71" t="s">
        <v>138</v>
      </c>
      <c r="H31" s="60" t="s">
        <v>118</v>
      </c>
      <c r="I31" s="71">
        <v>500</v>
      </c>
      <c r="J31" s="66" t="s">
        <v>45</v>
      </c>
      <c r="K31" s="65">
        <v>0.6</v>
      </c>
      <c r="L31" s="68" t="s">
        <v>42</v>
      </c>
      <c r="M31" s="65">
        <v>0.6</v>
      </c>
      <c r="N31" s="66" t="s">
        <v>42</v>
      </c>
      <c r="O31" s="64">
        <v>22</v>
      </c>
      <c r="P31" s="72" t="s">
        <v>197</v>
      </c>
      <c r="Q31" s="64" t="s">
        <v>287</v>
      </c>
      <c r="R31" s="64" t="s">
        <v>287</v>
      </c>
      <c r="S31" s="66" t="s">
        <v>288</v>
      </c>
      <c r="T31" s="66" t="s">
        <v>289</v>
      </c>
      <c r="U31" s="60"/>
      <c r="V31" s="66" t="s">
        <v>290</v>
      </c>
      <c r="W31" s="66" t="s">
        <v>266</v>
      </c>
      <c r="X31" s="66" t="s">
        <v>291</v>
      </c>
      <c r="Y31" s="66" t="s">
        <v>40</v>
      </c>
      <c r="Z31" s="69" t="s">
        <v>44</v>
      </c>
      <c r="AA31" s="68" t="s">
        <v>42</v>
      </c>
      <c r="AB31" s="66" t="s">
        <v>292</v>
      </c>
      <c r="AC31" s="74" t="s">
        <v>198</v>
      </c>
      <c r="AD31" s="72" t="s">
        <v>199</v>
      </c>
      <c r="AE31" s="64" t="s">
        <v>294</v>
      </c>
      <c r="AF31" s="64" t="s">
        <v>342</v>
      </c>
      <c r="AG31" s="60" t="s">
        <v>351</v>
      </c>
      <c r="AH31" s="64" t="s">
        <v>295</v>
      </c>
    </row>
    <row r="32" spans="1:34" s="61" customFormat="1" ht="51" customHeight="1" x14ac:dyDescent="0.2">
      <c r="A32" s="60" t="s">
        <v>75</v>
      </c>
      <c r="B32" s="60" t="s">
        <v>133</v>
      </c>
      <c r="C32" s="60" t="s">
        <v>247</v>
      </c>
      <c r="D32" s="62" t="s">
        <v>200</v>
      </c>
      <c r="E32" s="64">
        <v>21</v>
      </c>
      <c r="F32" s="60" t="s">
        <v>385</v>
      </c>
      <c r="G32" s="71" t="s">
        <v>138</v>
      </c>
      <c r="H32" s="60" t="s">
        <v>118</v>
      </c>
      <c r="I32" s="71">
        <v>5000</v>
      </c>
      <c r="J32" s="66" t="s">
        <v>285</v>
      </c>
      <c r="K32" s="65">
        <v>0.8</v>
      </c>
      <c r="L32" s="67" t="s">
        <v>39</v>
      </c>
      <c r="M32" s="65">
        <v>1</v>
      </c>
      <c r="N32" s="66" t="s">
        <v>41</v>
      </c>
      <c r="O32" s="64">
        <v>23</v>
      </c>
      <c r="P32" s="72" t="s">
        <v>201</v>
      </c>
      <c r="Q32" s="64" t="s">
        <v>287</v>
      </c>
      <c r="R32" s="64"/>
      <c r="S32" s="66" t="s">
        <v>288</v>
      </c>
      <c r="T32" s="66" t="s">
        <v>289</v>
      </c>
      <c r="U32" s="60"/>
      <c r="V32" s="66" t="s">
        <v>290</v>
      </c>
      <c r="W32" s="66" t="s">
        <v>266</v>
      </c>
      <c r="X32" s="66" t="s">
        <v>291</v>
      </c>
      <c r="Y32" s="66" t="s">
        <v>45</v>
      </c>
      <c r="Z32" s="70" t="s">
        <v>38</v>
      </c>
      <c r="AA32" s="66" t="s">
        <v>286</v>
      </c>
      <c r="AB32" s="66" t="s">
        <v>292</v>
      </c>
      <c r="AC32" s="74" t="s">
        <v>202</v>
      </c>
      <c r="AD32" s="72" t="s">
        <v>203</v>
      </c>
      <c r="AE32" s="64" t="s">
        <v>294</v>
      </c>
      <c r="AF32" s="64" t="s">
        <v>342</v>
      </c>
      <c r="AG32" s="60" t="s">
        <v>352</v>
      </c>
      <c r="AH32" s="64" t="s">
        <v>295</v>
      </c>
    </row>
    <row r="33" spans="1:34" s="61" customFormat="1" ht="51" customHeight="1" x14ac:dyDescent="0.2">
      <c r="A33" s="60" t="s">
        <v>75</v>
      </c>
      <c r="B33" s="60" t="s">
        <v>137</v>
      </c>
      <c r="C33" s="60" t="s">
        <v>258</v>
      </c>
      <c r="D33" s="62" t="s">
        <v>204</v>
      </c>
      <c r="E33" s="64">
        <v>22</v>
      </c>
      <c r="F33" s="60" t="s">
        <v>384</v>
      </c>
      <c r="G33" s="71" t="s">
        <v>138</v>
      </c>
      <c r="H33" s="60" t="s">
        <v>118</v>
      </c>
      <c r="I33" s="71">
        <v>5000</v>
      </c>
      <c r="J33" s="66" t="s">
        <v>285</v>
      </c>
      <c r="K33" s="65">
        <v>0.8</v>
      </c>
      <c r="L33" s="67" t="s">
        <v>39</v>
      </c>
      <c r="M33" s="65">
        <v>1</v>
      </c>
      <c r="N33" s="66" t="s">
        <v>41</v>
      </c>
      <c r="O33" s="64">
        <v>24</v>
      </c>
      <c r="P33" s="72" t="s">
        <v>205</v>
      </c>
      <c r="Q33" s="64" t="s">
        <v>287</v>
      </c>
      <c r="R33" s="64"/>
      <c r="S33" s="66" t="s">
        <v>288</v>
      </c>
      <c r="T33" s="66" t="s">
        <v>289</v>
      </c>
      <c r="U33" s="60"/>
      <c r="V33" s="66" t="s">
        <v>290</v>
      </c>
      <c r="W33" s="66" t="s">
        <v>266</v>
      </c>
      <c r="X33" s="66" t="s">
        <v>291</v>
      </c>
      <c r="Y33" s="66" t="s">
        <v>45</v>
      </c>
      <c r="Z33" s="70" t="s">
        <v>38</v>
      </c>
      <c r="AA33" s="66" t="s">
        <v>286</v>
      </c>
      <c r="AB33" s="66" t="s">
        <v>292</v>
      </c>
      <c r="AC33" s="74" t="s">
        <v>206</v>
      </c>
      <c r="AD33" s="72" t="s">
        <v>207</v>
      </c>
      <c r="AE33" s="64" t="s">
        <v>294</v>
      </c>
      <c r="AF33" s="64" t="s">
        <v>342</v>
      </c>
      <c r="AG33" s="60" t="s">
        <v>352</v>
      </c>
      <c r="AH33" s="64" t="s">
        <v>295</v>
      </c>
    </row>
    <row r="34" spans="1:34" s="61" customFormat="1" ht="51" customHeight="1" x14ac:dyDescent="0.2">
      <c r="A34" s="60" t="s">
        <v>75</v>
      </c>
      <c r="B34" s="60" t="s">
        <v>137</v>
      </c>
      <c r="C34" s="60" t="s">
        <v>247</v>
      </c>
      <c r="D34" s="62" t="s">
        <v>208</v>
      </c>
      <c r="E34" s="64">
        <v>23</v>
      </c>
      <c r="F34" s="60" t="s">
        <v>383</v>
      </c>
      <c r="G34" s="71" t="s">
        <v>138</v>
      </c>
      <c r="H34" s="60" t="s">
        <v>118</v>
      </c>
      <c r="I34" s="71">
        <v>5000</v>
      </c>
      <c r="J34" s="66" t="s">
        <v>285</v>
      </c>
      <c r="K34" s="65">
        <v>0.8</v>
      </c>
      <c r="L34" s="67" t="s">
        <v>39</v>
      </c>
      <c r="M34" s="65">
        <v>1</v>
      </c>
      <c r="N34" s="66" t="s">
        <v>41</v>
      </c>
      <c r="O34" s="64">
        <v>25</v>
      </c>
      <c r="P34" s="72" t="s">
        <v>209</v>
      </c>
      <c r="Q34" s="64" t="s">
        <v>287</v>
      </c>
      <c r="R34" s="64"/>
      <c r="S34" s="66" t="s">
        <v>288</v>
      </c>
      <c r="T34" s="66" t="s">
        <v>289</v>
      </c>
      <c r="U34" s="60"/>
      <c r="V34" s="66" t="s">
        <v>290</v>
      </c>
      <c r="W34" s="66" t="s">
        <v>266</v>
      </c>
      <c r="X34" s="66" t="s">
        <v>291</v>
      </c>
      <c r="Y34" s="66" t="s">
        <v>40</v>
      </c>
      <c r="Z34" s="69" t="s">
        <v>44</v>
      </c>
      <c r="AA34" s="68" t="s">
        <v>42</v>
      </c>
      <c r="AB34" s="66" t="s">
        <v>292</v>
      </c>
      <c r="AC34" s="74" t="s">
        <v>210</v>
      </c>
      <c r="AD34" s="72" t="s">
        <v>211</v>
      </c>
      <c r="AE34" s="64" t="s">
        <v>299</v>
      </c>
      <c r="AF34" s="64" t="s">
        <v>299</v>
      </c>
      <c r="AG34" s="60" t="s">
        <v>352</v>
      </c>
      <c r="AH34" s="64" t="s">
        <v>295</v>
      </c>
    </row>
    <row r="35" spans="1:34" s="61" customFormat="1" ht="51" customHeight="1" x14ac:dyDescent="0.2">
      <c r="A35" s="60" t="s">
        <v>75</v>
      </c>
      <c r="B35" s="60" t="s">
        <v>133</v>
      </c>
      <c r="C35" s="60" t="s">
        <v>247</v>
      </c>
      <c r="D35" s="62" t="s">
        <v>212</v>
      </c>
      <c r="E35" s="64">
        <v>24</v>
      </c>
      <c r="F35" s="60" t="s">
        <v>382</v>
      </c>
      <c r="G35" s="71" t="s">
        <v>138</v>
      </c>
      <c r="H35" s="60" t="s">
        <v>118</v>
      </c>
      <c r="I35" s="71">
        <v>500</v>
      </c>
      <c r="J35" s="66" t="s">
        <v>45</v>
      </c>
      <c r="K35" s="65">
        <v>0.6</v>
      </c>
      <c r="L35" s="68" t="s">
        <v>42</v>
      </c>
      <c r="M35" s="65">
        <v>0.6</v>
      </c>
      <c r="N35" s="66" t="s">
        <v>42</v>
      </c>
      <c r="O35" s="64">
        <v>26</v>
      </c>
      <c r="P35" s="72" t="s">
        <v>209</v>
      </c>
      <c r="Q35" s="64" t="s">
        <v>287</v>
      </c>
      <c r="R35" s="64"/>
      <c r="S35" s="66" t="s">
        <v>288</v>
      </c>
      <c r="T35" s="66" t="s">
        <v>289</v>
      </c>
      <c r="U35" s="60"/>
      <c r="V35" s="66" t="s">
        <v>290</v>
      </c>
      <c r="W35" s="66" t="s">
        <v>266</v>
      </c>
      <c r="X35" s="66" t="s">
        <v>291</v>
      </c>
      <c r="Y35" s="66" t="s">
        <v>40</v>
      </c>
      <c r="Z35" s="69" t="s">
        <v>44</v>
      </c>
      <c r="AA35" s="68" t="s">
        <v>42</v>
      </c>
      <c r="AB35" s="66" t="s">
        <v>292</v>
      </c>
      <c r="AC35" s="74" t="s">
        <v>213</v>
      </c>
      <c r="AD35" s="72" t="s">
        <v>203</v>
      </c>
      <c r="AE35" s="64" t="s">
        <v>299</v>
      </c>
      <c r="AF35" s="64" t="s">
        <v>299</v>
      </c>
      <c r="AG35" s="60" t="s">
        <v>352</v>
      </c>
      <c r="AH35" s="64" t="s">
        <v>295</v>
      </c>
    </row>
    <row r="36" spans="1:34" s="61" customFormat="1" ht="51" customHeight="1" x14ac:dyDescent="0.2">
      <c r="A36" s="60" t="s">
        <v>75</v>
      </c>
      <c r="B36" s="60" t="s">
        <v>133</v>
      </c>
      <c r="C36" s="60" t="s">
        <v>247</v>
      </c>
      <c r="D36" s="62" t="s">
        <v>214</v>
      </c>
      <c r="E36" s="64">
        <v>25</v>
      </c>
      <c r="F36" s="60" t="s">
        <v>381</v>
      </c>
      <c r="G36" s="64" t="s">
        <v>250</v>
      </c>
      <c r="H36" s="60" t="s">
        <v>118</v>
      </c>
      <c r="I36" s="71">
        <v>500</v>
      </c>
      <c r="J36" s="66" t="s">
        <v>45</v>
      </c>
      <c r="K36" s="65">
        <v>0.6</v>
      </c>
      <c r="L36" s="68" t="s">
        <v>42</v>
      </c>
      <c r="M36" s="65">
        <v>0.6</v>
      </c>
      <c r="N36" s="66" t="s">
        <v>42</v>
      </c>
      <c r="O36" s="64">
        <v>27</v>
      </c>
      <c r="P36" s="72" t="s">
        <v>215</v>
      </c>
      <c r="Q36" s="64" t="s">
        <v>287</v>
      </c>
      <c r="R36" s="64"/>
      <c r="S36" s="66" t="s">
        <v>288</v>
      </c>
      <c r="T36" s="66" t="s">
        <v>289</v>
      </c>
      <c r="U36" s="60"/>
      <c r="V36" s="66" t="s">
        <v>290</v>
      </c>
      <c r="W36" s="66" t="s">
        <v>266</v>
      </c>
      <c r="X36" s="66" t="s">
        <v>291</v>
      </c>
      <c r="Y36" s="66" t="s">
        <v>40</v>
      </c>
      <c r="Z36" s="69" t="s">
        <v>44</v>
      </c>
      <c r="AA36" s="68" t="s">
        <v>42</v>
      </c>
      <c r="AB36" s="66" t="s">
        <v>292</v>
      </c>
      <c r="AC36" s="74" t="s">
        <v>216</v>
      </c>
      <c r="AD36" s="72" t="s">
        <v>217</v>
      </c>
      <c r="AE36" s="64" t="s">
        <v>299</v>
      </c>
      <c r="AF36" s="64" t="s">
        <v>299</v>
      </c>
      <c r="AG36" s="60" t="s">
        <v>352</v>
      </c>
      <c r="AH36" s="64" t="s">
        <v>295</v>
      </c>
    </row>
    <row r="37" spans="1:34" s="61" customFormat="1" ht="51" customHeight="1" x14ac:dyDescent="0.2">
      <c r="A37" s="60" t="s">
        <v>75</v>
      </c>
      <c r="B37" s="60" t="s">
        <v>133</v>
      </c>
      <c r="C37" s="60" t="s">
        <v>247</v>
      </c>
      <c r="D37" s="62" t="s">
        <v>218</v>
      </c>
      <c r="E37" s="64">
        <v>26</v>
      </c>
      <c r="F37" s="60" t="s">
        <v>380</v>
      </c>
      <c r="G37" s="71" t="s">
        <v>138</v>
      </c>
      <c r="H37" s="60" t="s">
        <v>118</v>
      </c>
      <c r="I37" s="71">
        <v>500</v>
      </c>
      <c r="J37" s="66" t="s">
        <v>45</v>
      </c>
      <c r="K37" s="65">
        <v>0.6</v>
      </c>
      <c r="L37" s="68" t="s">
        <v>42</v>
      </c>
      <c r="M37" s="65">
        <v>0.6</v>
      </c>
      <c r="N37" s="66" t="s">
        <v>42</v>
      </c>
      <c r="O37" s="64">
        <v>28</v>
      </c>
      <c r="P37" s="72" t="s">
        <v>219</v>
      </c>
      <c r="Q37" s="64" t="s">
        <v>287</v>
      </c>
      <c r="R37" s="64"/>
      <c r="S37" s="66" t="s">
        <v>288</v>
      </c>
      <c r="T37" s="66" t="s">
        <v>289</v>
      </c>
      <c r="U37" s="60"/>
      <c r="V37" s="66" t="s">
        <v>290</v>
      </c>
      <c r="W37" s="66" t="s">
        <v>266</v>
      </c>
      <c r="X37" s="66" t="s">
        <v>291</v>
      </c>
      <c r="Y37" s="66" t="s">
        <v>40</v>
      </c>
      <c r="Z37" s="69" t="s">
        <v>44</v>
      </c>
      <c r="AA37" s="68" t="s">
        <v>42</v>
      </c>
      <c r="AB37" s="66" t="s">
        <v>292</v>
      </c>
      <c r="AC37" s="74" t="s">
        <v>220</v>
      </c>
      <c r="AD37" s="72" t="s">
        <v>207</v>
      </c>
      <c r="AE37" s="64" t="s">
        <v>299</v>
      </c>
      <c r="AF37" s="64" t="s">
        <v>299</v>
      </c>
      <c r="AG37" s="60" t="s">
        <v>352</v>
      </c>
      <c r="AH37" s="64" t="s">
        <v>295</v>
      </c>
    </row>
    <row r="38" spans="1:34" s="61" customFormat="1" ht="51" customHeight="1" x14ac:dyDescent="0.2">
      <c r="A38" s="60" t="s">
        <v>77</v>
      </c>
      <c r="B38" s="60" t="s">
        <v>133</v>
      </c>
      <c r="C38" s="60" t="s">
        <v>247</v>
      </c>
      <c r="D38" s="62" t="s">
        <v>221</v>
      </c>
      <c r="E38" s="64">
        <v>27</v>
      </c>
      <c r="F38" s="60" t="s">
        <v>379</v>
      </c>
      <c r="G38" s="71" t="s">
        <v>138</v>
      </c>
      <c r="H38" s="60" t="s">
        <v>118</v>
      </c>
      <c r="I38" s="71">
        <v>8000</v>
      </c>
      <c r="J38" s="66" t="s">
        <v>354</v>
      </c>
      <c r="K38" s="65">
        <v>1</v>
      </c>
      <c r="L38" s="68" t="s">
        <v>42</v>
      </c>
      <c r="M38" s="65">
        <v>0.8</v>
      </c>
      <c r="N38" s="66" t="s">
        <v>286</v>
      </c>
      <c r="O38" s="64">
        <v>29</v>
      </c>
      <c r="P38" s="72" t="s">
        <v>222</v>
      </c>
      <c r="Q38" s="64" t="s">
        <v>287</v>
      </c>
      <c r="R38" s="64"/>
      <c r="S38" s="66" t="s">
        <v>288</v>
      </c>
      <c r="T38" s="66" t="s">
        <v>289</v>
      </c>
      <c r="U38" s="60"/>
      <c r="V38" s="66" t="s">
        <v>290</v>
      </c>
      <c r="W38" s="66" t="s">
        <v>266</v>
      </c>
      <c r="X38" s="66" t="s">
        <v>291</v>
      </c>
      <c r="Y38" s="66" t="s">
        <v>40</v>
      </c>
      <c r="Z38" s="69" t="s">
        <v>44</v>
      </c>
      <c r="AA38" s="68" t="s">
        <v>42</v>
      </c>
      <c r="AB38" s="66" t="s">
        <v>292</v>
      </c>
      <c r="AC38" s="74" t="s">
        <v>394</v>
      </c>
      <c r="AD38" s="72" t="s">
        <v>78</v>
      </c>
      <c r="AE38" s="64" t="s">
        <v>299</v>
      </c>
      <c r="AF38" s="64" t="s">
        <v>299</v>
      </c>
      <c r="AG38" s="60" t="s">
        <v>355</v>
      </c>
      <c r="AH38" s="64" t="s">
        <v>295</v>
      </c>
    </row>
    <row r="39" spans="1:34" s="61" customFormat="1" ht="51" customHeight="1" x14ac:dyDescent="0.2">
      <c r="A39" s="60" t="s">
        <v>77</v>
      </c>
      <c r="B39" s="60" t="s">
        <v>133</v>
      </c>
      <c r="C39" s="60" t="s">
        <v>247</v>
      </c>
      <c r="D39" s="62" t="s">
        <v>223</v>
      </c>
      <c r="E39" s="64">
        <v>28</v>
      </c>
      <c r="F39" s="60" t="s">
        <v>378</v>
      </c>
      <c r="G39" s="71" t="s">
        <v>138</v>
      </c>
      <c r="H39" s="60" t="s">
        <v>118</v>
      </c>
      <c r="I39" s="71">
        <v>10000</v>
      </c>
      <c r="J39" s="66" t="s">
        <v>354</v>
      </c>
      <c r="K39" s="65">
        <v>1</v>
      </c>
      <c r="L39" s="68" t="s">
        <v>42</v>
      </c>
      <c r="M39" s="65">
        <v>0.8</v>
      </c>
      <c r="N39" s="66" t="s">
        <v>286</v>
      </c>
      <c r="O39" s="64">
        <v>30</v>
      </c>
      <c r="P39" s="72" t="s">
        <v>224</v>
      </c>
      <c r="Q39" s="64" t="s">
        <v>287</v>
      </c>
      <c r="R39" s="64"/>
      <c r="S39" s="66" t="s">
        <v>288</v>
      </c>
      <c r="T39" s="66" t="s">
        <v>289</v>
      </c>
      <c r="U39" s="60"/>
      <c r="V39" s="66" t="s">
        <v>290</v>
      </c>
      <c r="W39" s="66" t="s">
        <v>266</v>
      </c>
      <c r="X39" s="66" t="s">
        <v>291</v>
      </c>
      <c r="Y39" s="66" t="s">
        <v>40</v>
      </c>
      <c r="Z39" s="69" t="s">
        <v>44</v>
      </c>
      <c r="AA39" s="68" t="s">
        <v>42</v>
      </c>
      <c r="AB39" s="66" t="s">
        <v>292</v>
      </c>
      <c r="AC39" s="74" t="s">
        <v>395</v>
      </c>
      <c r="AD39" s="72" t="s">
        <v>78</v>
      </c>
      <c r="AE39" s="64" t="s">
        <v>299</v>
      </c>
      <c r="AF39" s="64" t="s">
        <v>299</v>
      </c>
      <c r="AG39" s="60" t="s">
        <v>355</v>
      </c>
      <c r="AH39" s="64" t="s">
        <v>295</v>
      </c>
    </row>
    <row r="40" spans="1:34" s="61" customFormat="1" ht="51" customHeight="1" x14ac:dyDescent="0.2">
      <c r="A40" s="60" t="s">
        <v>77</v>
      </c>
      <c r="B40" s="60" t="s">
        <v>133</v>
      </c>
      <c r="C40" s="60" t="s">
        <v>247</v>
      </c>
      <c r="D40" s="77" t="s">
        <v>225</v>
      </c>
      <c r="E40" s="64">
        <v>29</v>
      </c>
      <c r="F40" s="64" t="s">
        <v>377</v>
      </c>
      <c r="G40" s="72" t="s">
        <v>138</v>
      </c>
      <c r="H40" s="60" t="s">
        <v>118</v>
      </c>
      <c r="I40" s="71">
        <v>30</v>
      </c>
      <c r="J40" s="66" t="s">
        <v>40</v>
      </c>
      <c r="K40" s="65">
        <v>0.4</v>
      </c>
      <c r="L40" s="70" t="s">
        <v>38</v>
      </c>
      <c r="M40" s="65">
        <v>0.8</v>
      </c>
      <c r="N40" s="66" t="s">
        <v>286</v>
      </c>
      <c r="O40" s="64">
        <v>31</v>
      </c>
      <c r="P40" s="72" t="s">
        <v>224</v>
      </c>
      <c r="Q40" s="64" t="s">
        <v>287</v>
      </c>
      <c r="R40" s="64"/>
      <c r="S40" s="66" t="s">
        <v>288</v>
      </c>
      <c r="T40" s="66" t="s">
        <v>289</v>
      </c>
      <c r="U40" s="60"/>
      <c r="V40" s="66" t="s">
        <v>290</v>
      </c>
      <c r="W40" s="66" t="s">
        <v>266</v>
      </c>
      <c r="X40" s="66" t="s">
        <v>291</v>
      </c>
      <c r="Y40" s="66" t="s">
        <v>45</v>
      </c>
      <c r="Z40" s="68" t="s">
        <v>42</v>
      </c>
      <c r="AA40" s="66" t="s">
        <v>42</v>
      </c>
      <c r="AB40" s="66" t="s">
        <v>292</v>
      </c>
      <c r="AC40" s="74" t="s">
        <v>396</v>
      </c>
      <c r="AD40" s="72" t="s">
        <v>397</v>
      </c>
      <c r="AE40" s="64" t="s">
        <v>299</v>
      </c>
      <c r="AF40" s="64" t="s">
        <v>299</v>
      </c>
      <c r="AG40" s="60" t="s">
        <v>355</v>
      </c>
      <c r="AH40" s="64" t="s">
        <v>295</v>
      </c>
    </row>
    <row r="41" spans="1:34" s="61" customFormat="1" ht="51" customHeight="1" x14ac:dyDescent="0.2">
      <c r="A41" s="60" t="s">
        <v>77</v>
      </c>
      <c r="B41" s="60" t="s">
        <v>133</v>
      </c>
      <c r="C41" s="60" t="s">
        <v>258</v>
      </c>
      <c r="D41" s="77" t="s">
        <v>268</v>
      </c>
      <c r="E41" s="64">
        <v>30</v>
      </c>
      <c r="F41" s="64" t="s">
        <v>267</v>
      </c>
      <c r="G41" s="72" t="s">
        <v>250</v>
      </c>
      <c r="H41" s="60" t="s">
        <v>118</v>
      </c>
      <c r="I41" s="71">
        <v>5000</v>
      </c>
      <c r="J41" s="66" t="s">
        <v>285</v>
      </c>
      <c r="K41" s="65">
        <v>0.8</v>
      </c>
      <c r="L41" s="67" t="s">
        <v>39</v>
      </c>
      <c r="M41" s="65">
        <v>1</v>
      </c>
      <c r="N41" s="66" t="s">
        <v>41</v>
      </c>
      <c r="O41" s="64">
        <v>20</v>
      </c>
      <c r="P41" s="72" t="s">
        <v>392</v>
      </c>
      <c r="Q41" s="64" t="s">
        <v>287</v>
      </c>
      <c r="R41" s="64"/>
      <c r="S41" s="66" t="s">
        <v>288</v>
      </c>
      <c r="T41" s="66" t="s">
        <v>289</v>
      </c>
      <c r="U41" s="60"/>
      <c r="V41" s="66" t="s">
        <v>290</v>
      </c>
      <c r="W41" s="66" t="s">
        <v>266</v>
      </c>
      <c r="X41" s="66" t="s">
        <v>291</v>
      </c>
      <c r="Y41" s="66" t="s">
        <v>45</v>
      </c>
      <c r="Z41" s="70" t="s">
        <v>38</v>
      </c>
      <c r="AA41" s="66" t="s">
        <v>286</v>
      </c>
      <c r="AB41" s="66" t="s">
        <v>292</v>
      </c>
      <c r="AC41" s="74" t="s">
        <v>393</v>
      </c>
      <c r="AD41" s="72" t="s">
        <v>78</v>
      </c>
      <c r="AE41" s="64" t="s">
        <v>299</v>
      </c>
      <c r="AF41" s="64" t="s">
        <v>299</v>
      </c>
      <c r="AG41" s="60" t="s">
        <v>355</v>
      </c>
      <c r="AH41" s="64" t="s">
        <v>295</v>
      </c>
    </row>
    <row r="42" spans="1:34" s="61" customFormat="1" ht="51" customHeight="1" x14ac:dyDescent="0.2">
      <c r="A42" s="60" t="s">
        <v>79</v>
      </c>
      <c r="B42" s="60" t="s">
        <v>133</v>
      </c>
      <c r="C42" s="60" t="s">
        <v>247</v>
      </c>
      <c r="D42" s="78" t="s">
        <v>226</v>
      </c>
      <c r="E42" s="64">
        <v>31</v>
      </c>
      <c r="F42" s="72" t="s">
        <v>376</v>
      </c>
      <c r="G42" s="72" t="s">
        <v>250</v>
      </c>
      <c r="H42" s="60" t="s">
        <v>118</v>
      </c>
      <c r="I42" s="71">
        <v>7000</v>
      </c>
      <c r="J42" s="66" t="s">
        <v>354</v>
      </c>
      <c r="K42" s="65">
        <v>1</v>
      </c>
      <c r="L42" s="68" t="s">
        <v>42</v>
      </c>
      <c r="M42" s="65">
        <v>0.8</v>
      </c>
      <c r="N42" s="66" t="s">
        <v>286</v>
      </c>
      <c r="O42" s="64">
        <v>29</v>
      </c>
      <c r="P42" s="72" t="s">
        <v>227</v>
      </c>
      <c r="Q42" s="64" t="s">
        <v>287</v>
      </c>
      <c r="R42" s="64"/>
      <c r="S42" s="66" t="s">
        <v>288</v>
      </c>
      <c r="T42" s="66" t="s">
        <v>289</v>
      </c>
      <c r="U42" s="60"/>
      <c r="V42" s="66" t="s">
        <v>290</v>
      </c>
      <c r="W42" s="66" t="s">
        <v>266</v>
      </c>
      <c r="X42" s="66" t="s">
        <v>291</v>
      </c>
      <c r="Y42" s="66" t="s">
        <v>40</v>
      </c>
      <c r="Z42" s="69" t="s">
        <v>44</v>
      </c>
      <c r="AA42" s="68" t="s">
        <v>42</v>
      </c>
      <c r="AB42" s="66" t="s">
        <v>292</v>
      </c>
      <c r="AC42" s="84" t="s">
        <v>398</v>
      </c>
      <c r="AD42" s="72" t="s">
        <v>228</v>
      </c>
      <c r="AE42" s="64" t="s">
        <v>299</v>
      </c>
      <c r="AF42" s="64" t="s">
        <v>299</v>
      </c>
      <c r="AG42" s="60" t="s">
        <v>356</v>
      </c>
      <c r="AH42" s="64" t="s">
        <v>295</v>
      </c>
    </row>
    <row r="43" spans="1:34" s="61" customFormat="1" ht="51" customHeight="1" x14ac:dyDescent="0.2">
      <c r="A43" s="60" t="s">
        <v>79</v>
      </c>
      <c r="B43" s="60" t="s">
        <v>133</v>
      </c>
      <c r="C43" s="60" t="s">
        <v>247</v>
      </c>
      <c r="D43" s="78" t="s">
        <v>229</v>
      </c>
      <c r="E43" s="64">
        <v>32</v>
      </c>
      <c r="F43" s="72" t="s">
        <v>375</v>
      </c>
      <c r="G43" s="72" t="s">
        <v>138</v>
      </c>
      <c r="H43" s="60" t="s">
        <v>118</v>
      </c>
      <c r="I43" s="71">
        <v>6000</v>
      </c>
      <c r="J43" s="66" t="s">
        <v>354</v>
      </c>
      <c r="K43" s="65">
        <v>1</v>
      </c>
      <c r="L43" s="68" t="s">
        <v>42</v>
      </c>
      <c r="M43" s="65">
        <v>0.8</v>
      </c>
      <c r="N43" s="66" t="s">
        <v>286</v>
      </c>
      <c r="O43" s="64">
        <v>33</v>
      </c>
      <c r="P43" s="72" t="s">
        <v>230</v>
      </c>
      <c r="Q43" s="64" t="s">
        <v>287</v>
      </c>
      <c r="R43" s="64" t="s">
        <v>287</v>
      </c>
      <c r="S43" s="66" t="s">
        <v>288</v>
      </c>
      <c r="T43" s="66" t="s">
        <v>289</v>
      </c>
      <c r="U43" s="60"/>
      <c r="V43" s="66" t="s">
        <v>290</v>
      </c>
      <c r="W43" s="66" t="s">
        <v>266</v>
      </c>
      <c r="X43" s="66" t="s">
        <v>291</v>
      </c>
      <c r="Y43" s="66" t="s">
        <v>40</v>
      </c>
      <c r="Z43" s="69" t="s">
        <v>44</v>
      </c>
      <c r="AA43" s="68" t="s">
        <v>42</v>
      </c>
      <c r="AB43" s="66" t="s">
        <v>292</v>
      </c>
      <c r="AC43" s="60" t="s">
        <v>399</v>
      </c>
      <c r="AD43" s="72" t="s">
        <v>228</v>
      </c>
      <c r="AE43" s="64" t="s">
        <v>299</v>
      </c>
      <c r="AF43" s="64" t="s">
        <v>299</v>
      </c>
      <c r="AG43" s="60" t="s">
        <v>356</v>
      </c>
      <c r="AH43" s="64" t="s">
        <v>295</v>
      </c>
    </row>
    <row r="44" spans="1:34" s="61" customFormat="1" ht="51" customHeight="1" x14ac:dyDescent="0.2">
      <c r="A44" s="60" t="s">
        <v>79</v>
      </c>
      <c r="B44" s="60" t="s">
        <v>133</v>
      </c>
      <c r="C44" s="60" t="s">
        <v>247</v>
      </c>
      <c r="D44" s="77" t="s">
        <v>231</v>
      </c>
      <c r="E44" s="64">
        <v>33</v>
      </c>
      <c r="F44" s="64" t="s">
        <v>374</v>
      </c>
      <c r="G44" s="72" t="s">
        <v>250</v>
      </c>
      <c r="H44" s="60" t="s">
        <v>118</v>
      </c>
      <c r="I44" s="71">
        <v>1000</v>
      </c>
      <c r="J44" s="66" t="s">
        <v>45</v>
      </c>
      <c r="K44" s="65">
        <v>0.6</v>
      </c>
      <c r="L44" s="68" t="s">
        <v>42</v>
      </c>
      <c r="M44" s="65">
        <v>0.6</v>
      </c>
      <c r="N44" s="66" t="s">
        <v>42</v>
      </c>
      <c r="O44" s="64">
        <v>35</v>
      </c>
      <c r="P44" s="72" t="s">
        <v>232</v>
      </c>
      <c r="Q44" s="64" t="s">
        <v>287</v>
      </c>
      <c r="R44" s="64"/>
      <c r="S44" s="66" t="s">
        <v>288</v>
      </c>
      <c r="T44" s="66" t="s">
        <v>289</v>
      </c>
      <c r="U44" s="60"/>
      <c r="V44" s="66" t="s">
        <v>290</v>
      </c>
      <c r="W44" s="66" t="s">
        <v>266</v>
      </c>
      <c r="X44" s="66" t="s">
        <v>291</v>
      </c>
      <c r="Y44" s="66" t="s">
        <v>368</v>
      </c>
      <c r="Z44" s="69" t="s">
        <v>44</v>
      </c>
      <c r="AA44" s="66" t="s">
        <v>43</v>
      </c>
      <c r="AB44" s="66" t="s">
        <v>292</v>
      </c>
      <c r="AC44" s="60" t="s">
        <v>233</v>
      </c>
      <c r="AD44" s="72" t="s">
        <v>228</v>
      </c>
      <c r="AE44" s="64" t="s">
        <v>299</v>
      </c>
      <c r="AF44" s="64" t="s">
        <v>299</v>
      </c>
      <c r="AG44" s="60" t="s">
        <v>356</v>
      </c>
      <c r="AH44" s="64" t="s">
        <v>295</v>
      </c>
    </row>
    <row r="45" spans="1:34" s="61" customFormat="1" ht="51" customHeight="1" x14ac:dyDescent="0.2">
      <c r="A45" s="60" t="s">
        <v>79</v>
      </c>
      <c r="B45" s="60" t="s">
        <v>133</v>
      </c>
      <c r="C45" s="60" t="s">
        <v>247</v>
      </c>
      <c r="D45" s="62" t="s">
        <v>234</v>
      </c>
      <c r="E45" s="64">
        <v>34</v>
      </c>
      <c r="F45" s="60" t="s">
        <v>373</v>
      </c>
      <c r="G45" s="79" t="s">
        <v>250</v>
      </c>
      <c r="H45" s="60" t="s">
        <v>118</v>
      </c>
      <c r="I45" s="71">
        <v>5000</v>
      </c>
      <c r="J45" s="66" t="s">
        <v>46</v>
      </c>
      <c r="K45" s="65">
        <v>1</v>
      </c>
      <c r="L45" s="70" t="s">
        <v>38</v>
      </c>
      <c r="M45" s="65">
        <v>0.8</v>
      </c>
      <c r="N45" s="66" t="s">
        <v>286</v>
      </c>
      <c r="O45" s="64">
        <v>41</v>
      </c>
      <c r="P45" s="60" t="s">
        <v>358</v>
      </c>
      <c r="Q45" s="64" t="s">
        <v>287</v>
      </c>
      <c r="R45" s="64"/>
      <c r="S45" s="66" t="s">
        <v>288</v>
      </c>
      <c r="T45" s="66" t="s">
        <v>289</v>
      </c>
      <c r="U45" s="60"/>
      <c r="V45" s="66" t="s">
        <v>290</v>
      </c>
      <c r="W45" s="66" t="s">
        <v>266</v>
      </c>
      <c r="X45" s="66" t="s">
        <v>291</v>
      </c>
      <c r="Y45" s="66" t="s">
        <v>40</v>
      </c>
      <c r="Z45" s="69" t="s">
        <v>44</v>
      </c>
      <c r="AA45" s="66" t="s">
        <v>42</v>
      </c>
      <c r="AB45" s="66" t="s">
        <v>292</v>
      </c>
      <c r="AC45" s="60" t="s">
        <v>235</v>
      </c>
      <c r="AD45" s="64" t="s">
        <v>359</v>
      </c>
      <c r="AE45" s="64" t="s">
        <v>299</v>
      </c>
      <c r="AF45" s="64" t="s">
        <v>299</v>
      </c>
      <c r="AG45" s="60" t="s">
        <v>356</v>
      </c>
      <c r="AH45" s="64" t="s">
        <v>295</v>
      </c>
    </row>
    <row r="46" spans="1:34" s="61" customFormat="1" ht="51" customHeight="1" x14ac:dyDescent="0.2">
      <c r="A46" s="60" t="s">
        <v>79</v>
      </c>
      <c r="B46" s="60" t="s">
        <v>137</v>
      </c>
      <c r="C46" s="60" t="s">
        <v>247</v>
      </c>
      <c r="D46" s="60" t="s">
        <v>236</v>
      </c>
      <c r="E46" s="64">
        <v>35</v>
      </c>
      <c r="F46" s="60" t="s">
        <v>372</v>
      </c>
      <c r="G46" s="79" t="s">
        <v>250</v>
      </c>
      <c r="H46" s="60" t="s">
        <v>114</v>
      </c>
      <c r="I46" s="71">
        <v>5000</v>
      </c>
      <c r="J46" s="66" t="s">
        <v>46</v>
      </c>
      <c r="K46" s="65">
        <v>1</v>
      </c>
      <c r="L46" s="70" t="s">
        <v>38</v>
      </c>
      <c r="M46" s="65">
        <v>0.8</v>
      </c>
      <c r="N46" s="66" t="s">
        <v>286</v>
      </c>
      <c r="O46" s="64">
        <v>39</v>
      </c>
      <c r="P46" s="60" t="s">
        <v>237</v>
      </c>
      <c r="Q46" s="64" t="s">
        <v>287</v>
      </c>
      <c r="R46" s="64"/>
      <c r="S46" s="66" t="s">
        <v>288</v>
      </c>
      <c r="T46" s="66" t="s">
        <v>289</v>
      </c>
      <c r="U46" s="60"/>
      <c r="V46" s="66" t="s">
        <v>290</v>
      </c>
      <c r="W46" s="66" t="s">
        <v>266</v>
      </c>
      <c r="X46" s="66" t="s">
        <v>291</v>
      </c>
      <c r="Y46" s="66" t="s">
        <v>45</v>
      </c>
      <c r="Z46" s="68" t="s">
        <v>42</v>
      </c>
      <c r="AA46" s="68" t="s">
        <v>42</v>
      </c>
      <c r="AB46" s="66" t="s">
        <v>292</v>
      </c>
      <c r="AC46" s="60" t="s">
        <v>238</v>
      </c>
      <c r="AD46" s="64" t="s">
        <v>359</v>
      </c>
      <c r="AE46" s="80" t="s">
        <v>367</v>
      </c>
      <c r="AF46" s="64" t="s">
        <v>360</v>
      </c>
      <c r="AG46" s="60" t="s">
        <v>361</v>
      </c>
      <c r="AH46" s="64" t="s">
        <v>295</v>
      </c>
    </row>
    <row r="47" spans="1:34" s="61" customFormat="1" ht="51" customHeight="1" x14ac:dyDescent="0.2">
      <c r="A47" s="60" t="s">
        <v>74</v>
      </c>
      <c r="B47" s="60" t="s">
        <v>133</v>
      </c>
      <c r="C47" s="60" t="s">
        <v>247</v>
      </c>
      <c r="D47" s="62" t="s">
        <v>362</v>
      </c>
      <c r="E47" s="64">
        <v>36</v>
      </c>
      <c r="F47" s="60" t="s">
        <v>371</v>
      </c>
      <c r="G47" s="79" t="s">
        <v>138</v>
      </c>
      <c r="H47" s="60" t="s">
        <v>118</v>
      </c>
      <c r="I47" s="71">
        <v>500</v>
      </c>
      <c r="J47" s="66" t="s">
        <v>45</v>
      </c>
      <c r="K47" s="65">
        <v>0.6</v>
      </c>
      <c r="L47" s="70" t="s">
        <v>38</v>
      </c>
      <c r="M47" s="65">
        <v>0.8</v>
      </c>
      <c r="N47" s="66" t="s">
        <v>286</v>
      </c>
      <c r="O47" s="64">
        <v>42</v>
      </c>
      <c r="P47" s="60" t="s">
        <v>363</v>
      </c>
      <c r="Q47" s="64" t="s">
        <v>287</v>
      </c>
      <c r="R47" s="64" t="s">
        <v>287</v>
      </c>
      <c r="S47" s="66" t="s">
        <v>288</v>
      </c>
      <c r="T47" s="66" t="s">
        <v>289</v>
      </c>
      <c r="U47" s="60"/>
      <c r="V47" s="66" t="s">
        <v>290</v>
      </c>
      <c r="W47" s="66" t="s">
        <v>266</v>
      </c>
      <c r="X47" s="66" t="s">
        <v>291</v>
      </c>
      <c r="Y47" s="66" t="s">
        <v>304</v>
      </c>
      <c r="Z47" s="69" t="s">
        <v>44</v>
      </c>
      <c r="AA47" s="66" t="s">
        <v>43</v>
      </c>
      <c r="AB47" s="66" t="s">
        <v>292</v>
      </c>
      <c r="AC47" s="60" t="s">
        <v>241</v>
      </c>
      <c r="AD47" s="64" t="s">
        <v>357</v>
      </c>
      <c r="AE47" s="64" t="s">
        <v>294</v>
      </c>
      <c r="AF47" s="64" t="s">
        <v>299</v>
      </c>
      <c r="AG47" s="60" t="s">
        <v>364</v>
      </c>
      <c r="AH47" s="64" t="s">
        <v>295</v>
      </c>
    </row>
    <row r="48" spans="1:34" s="61" customFormat="1" ht="51" customHeight="1" x14ac:dyDescent="0.2">
      <c r="A48" s="60" t="s">
        <v>74</v>
      </c>
      <c r="B48" s="60" t="s">
        <v>133</v>
      </c>
      <c r="C48" s="60" t="s">
        <v>247</v>
      </c>
      <c r="D48" s="62" t="s">
        <v>245</v>
      </c>
      <c r="E48" s="64">
        <v>37</v>
      </c>
      <c r="F48" s="60" t="s">
        <v>370</v>
      </c>
      <c r="G48" s="79" t="s">
        <v>138</v>
      </c>
      <c r="H48" s="60" t="s">
        <v>118</v>
      </c>
      <c r="I48" s="71">
        <v>5000</v>
      </c>
      <c r="J48" s="66" t="s">
        <v>46</v>
      </c>
      <c r="K48" s="65">
        <v>1</v>
      </c>
      <c r="L48" s="70" t="s">
        <v>38</v>
      </c>
      <c r="M48" s="65">
        <v>0.8</v>
      </c>
      <c r="N48" s="66" t="s">
        <v>286</v>
      </c>
      <c r="O48" s="64">
        <v>41</v>
      </c>
      <c r="P48" s="60" t="s">
        <v>245</v>
      </c>
      <c r="Q48" s="64" t="s">
        <v>287</v>
      </c>
      <c r="R48" s="64"/>
      <c r="S48" s="66" t="s">
        <v>288</v>
      </c>
      <c r="T48" s="66" t="s">
        <v>289</v>
      </c>
      <c r="U48" s="60"/>
      <c r="V48" s="66" t="s">
        <v>290</v>
      </c>
      <c r="W48" s="66" t="s">
        <v>266</v>
      </c>
      <c r="X48" s="66" t="s">
        <v>291</v>
      </c>
      <c r="Y48" s="66" t="s">
        <v>40</v>
      </c>
      <c r="Z48" s="69" t="s">
        <v>44</v>
      </c>
      <c r="AA48" s="66" t="s">
        <v>42</v>
      </c>
      <c r="AB48" s="66" t="s">
        <v>292</v>
      </c>
      <c r="AC48" s="60" t="s">
        <v>363</v>
      </c>
      <c r="AD48" s="64" t="s">
        <v>357</v>
      </c>
      <c r="AE48" s="64" t="s">
        <v>294</v>
      </c>
      <c r="AF48" s="64" t="s">
        <v>299</v>
      </c>
      <c r="AG48" s="60" t="s">
        <v>364</v>
      </c>
      <c r="AH48" s="64" t="s">
        <v>295</v>
      </c>
    </row>
    <row r="49" spans="1:34" s="61" customFormat="1" ht="51" customHeight="1" x14ac:dyDescent="0.2">
      <c r="A49" s="60" t="s">
        <v>74</v>
      </c>
      <c r="B49" s="60" t="s">
        <v>133</v>
      </c>
      <c r="C49" s="60" t="s">
        <v>247</v>
      </c>
      <c r="D49" s="62" t="s">
        <v>365</v>
      </c>
      <c r="E49" s="64">
        <v>38</v>
      </c>
      <c r="F49" s="60" t="s">
        <v>369</v>
      </c>
      <c r="G49" s="79" t="s">
        <v>138</v>
      </c>
      <c r="H49" s="60" t="s">
        <v>118</v>
      </c>
      <c r="I49" s="71">
        <v>500</v>
      </c>
      <c r="J49" s="66" t="s">
        <v>45</v>
      </c>
      <c r="K49" s="65">
        <v>0.6</v>
      </c>
      <c r="L49" s="70" t="s">
        <v>38</v>
      </c>
      <c r="M49" s="65">
        <v>0.8</v>
      </c>
      <c r="N49" s="66" t="s">
        <v>286</v>
      </c>
      <c r="O49" s="64">
        <v>42</v>
      </c>
      <c r="P49" s="60" t="s">
        <v>363</v>
      </c>
      <c r="Q49" s="64" t="s">
        <v>287</v>
      </c>
      <c r="R49" s="64" t="s">
        <v>287</v>
      </c>
      <c r="S49" s="66" t="s">
        <v>288</v>
      </c>
      <c r="T49" s="66" t="s">
        <v>289</v>
      </c>
      <c r="U49" s="60"/>
      <c r="V49" s="66" t="s">
        <v>290</v>
      </c>
      <c r="W49" s="66" t="s">
        <v>266</v>
      </c>
      <c r="X49" s="66" t="s">
        <v>291</v>
      </c>
      <c r="Y49" s="66" t="s">
        <v>304</v>
      </c>
      <c r="Z49" s="69" t="s">
        <v>44</v>
      </c>
      <c r="AA49" s="66" t="s">
        <v>43</v>
      </c>
      <c r="AB49" s="66" t="s">
        <v>292</v>
      </c>
      <c r="AC49" s="60" t="s">
        <v>363</v>
      </c>
      <c r="AD49" s="64" t="s">
        <v>357</v>
      </c>
      <c r="AE49" s="64" t="s">
        <v>294</v>
      </c>
      <c r="AF49" s="64" t="s">
        <v>299</v>
      </c>
      <c r="AG49" s="60" t="s">
        <v>366</v>
      </c>
      <c r="AH49" s="64" t="s">
        <v>295</v>
      </c>
    </row>
    <row r="50" spans="1:34" x14ac:dyDescent="0.25">
      <c r="B50" s="56"/>
      <c r="G50" s="56"/>
    </row>
  </sheetData>
  <mergeCells count="24">
    <mergeCell ref="A1:C5"/>
    <mergeCell ref="D1:AH1"/>
    <mergeCell ref="D2:AB7"/>
    <mergeCell ref="AC2:AE2"/>
    <mergeCell ref="AF2:AH2"/>
    <mergeCell ref="AC3:AE3"/>
    <mergeCell ref="AF3:AH3"/>
    <mergeCell ref="AC4:AH4"/>
    <mergeCell ref="AC5:AE5"/>
    <mergeCell ref="AF5:AH5"/>
    <mergeCell ref="A9:N9"/>
    <mergeCell ref="O9:AB9"/>
    <mergeCell ref="AC9:AH9"/>
    <mergeCell ref="A6:C6"/>
    <mergeCell ref="AC6:AE6"/>
    <mergeCell ref="AF6:AH6"/>
    <mergeCell ref="A7:C7"/>
    <mergeCell ref="AC7:AE7"/>
    <mergeCell ref="AF7:AH7"/>
    <mergeCell ref="Y10:AB10"/>
    <mergeCell ref="AC10:AH10"/>
    <mergeCell ref="I10:N10"/>
    <mergeCell ref="Q10:R10"/>
    <mergeCell ref="S10:X10"/>
  </mergeCells>
  <conditionalFormatting sqref="J12:J49">
    <cfRule type="cellIs" dxfId="185" priority="13" operator="equal">
      <formula>"Muy Alta"</formula>
    </cfRule>
    <cfRule type="cellIs" dxfId="184" priority="10" operator="equal">
      <formula>"Baja"</formula>
    </cfRule>
    <cfRule type="cellIs" dxfId="183" priority="11" operator="equal">
      <formula>"Muy Baja"</formula>
    </cfRule>
    <cfRule type="cellIs" dxfId="182" priority="12" operator="equal">
      <formula>"Media"</formula>
    </cfRule>
    <cfRule type="cellIs" dxfId="181" priority="14" operator="equal">
      <formula>"Alta"</formula>
    </cfRule>
  </conditionalFormatting>
  <conditionalFormatting sqref="N12:N49">
    <cfRule type="cellIs" dxfId="180" priority="15" operator="equal">
      <formula>"Bajo"</formula>
    </cfRule>
    <cfRule type="cellIs" dxfId="179" priority="16" operator="equal">
      <formula>"Moderado"</formula>
    </cfRule>
    <cfRule type="cellIs" dxfId="178" priority="17" operator="equal">
      <formula>"Extremo"</formula>
    </cfRule>
    <cfRule type="cellIs" dxfId="177" priority="18" operator="equal">
      <formula>"Alto"</formula>
    </cfRule>
  </conditionalFormatting>
  <conditionalFormatting sqref="Y12:Y49">
    <cfRule type="cellIs" dxfId="176" priority="2" operator="equal">
      <formula>"Muy Baja"</formula>
    </cfRule>
    <cfRule type="cellIs" dxfId="175" priority="3" operator="equal">
      <formula>"Media"</formula>
    </cfRule>
    <cfRule type="cellIs" dxfId="174" priority="4" operator="equal">
      <formula>"Muy Alta"</formula>
    </cfRule>
    <cfRule type="cellIs" dxfId="173" priority="5" operator="equal">
      <formula>"Alta"</formula>
    </cfRule>
    <cfRule type="cellIs" dxfId="172" priority="1" operator="equal">
      <formula>"Baja"</formula>
    </cfRule>
  </conditionalFormatting>
  <conditionalFormatting sqref="AA12">
    <cfRule type="cellIs" dxfId="171" priority="474" operator="equal">
      <formula>"Moderado"</formula>
    </cfRule>
    <cfRule type="cellIs" dxfId="170" priority="473" operator="equal">
      <formula>"Bajo"</formula>
    </cfRule>
    <cfRule type="cellIs" dxfId="169" priority="476" operator="equal">
      <formula>"Alto"</formula>
    </cfRule>
    <cfRule type="cellIs" dxfId="168" priority="475" operator="equal">
      <formula>"Extremo"</formula>
    </cfRule>
  </conditionalFormatting>
  <conditionalFormatting sqref="AA14:AA18">
    <cfRule type="cellIs" dxfId="167" priority="447" operator="equal">
      <formula>"Bajo"</formula>
    </cfRule>
    <cfRule type="cellIs" dxfId="166" priority="449" operator="equal">
      <formula>"Extremo"</formula>
    </cfRule>
    <cfRule type="cellIs" dxfId="165" priority="450" operator="equal">
      <formula>"Alto"</formula>
    </cfRule>
    <cfRule type="cellIs" dxfId="164" priority="448" operator="equal">
      <formula>"Moderado"</formula>
    </cfRule>
  </conditionalFormatting>
  <conditionalFormatting sqref="AA20">
    <cfRule type="cellIs" dxfId="163" priority="431" operator="equal">
      <formula>"Bajo"</formula>
    </cfRule>
    <cfRule type="cellIs" dxfId="162" priority="432" operator="equal">
      <formula>"Moderado"</formula>
    </cfRule>
    <cfRule type="cellIs" dxfId="161" priority="433" operator="equal">
      <formula>"Extremo"</formula>
    </cfRule>
    <cfRule type="cellIs" dxfId="160" priority="434" operator="equal">
      <formula>"Alto"</formula>
    </cfRule>
  </conditionalFormatting>
  <conditionalFormatting sqref="AA22:AA24">
    <cfRule type="cellIs" dxfId="159" priority="382" operator="equal">
      <formula>"Bajo"</formula>
    </cfRule>
    <cfRule type="cellIs" dxfId="158" priority="383" operator="equal">
      <formula>"Moderado"</formula>
    </cfRule>
    <cfRule type="cellIs" dxfId="157" priority="384" operator="equal">
      <formula>"Extremo"</formula>
    </cfRule>
    <cfRule type="cellIs" dxfId="156" priority="385" operator="equal">
      <formula>"Alto"</formula>
    </cfRule>
  </conditionalFormatting>
  <conditionalFormatting sqref="AA27:AA29">
    <cfRule type="cellIs" dxfId="155" priority="323" operator="equal">
      <formula>"Moderado"</formula>
    </cfRule>
    <cfRule type="cellIs" dxfId="154" priority="322" operator="equal">
      <formula>"Bajo"</formula>
    </cfRule>
    <cfRule type="cellIs" dxfId="153" priority="324" operator="equal">
      <formula>"Extremo"</formula>
    </cfRule>
    <cfRule type="cellIs" dxfId="152" priority="325" operator="equal">
      <formula>"Alto"</formula>
    </cfRule>
  </conditionalFormatting>
  <conditionalFormatting sqref="AA32:AA33">
    <cfRule type="cellIs" dxfId="151" priority="256" operator="equal">
      <formula>"Alto"</formula>
    </cfRule>
    <cfRule type="cellIs" dxfId="150" priority="253" operator="equal">
      <formula>"Bajo"</formula>
    </cfRule>
    <cfRule type="cellIs" dxfId="149" priority="254" operator="equal">
      <formula>"Moderado"</formula>
    </cfRule>
    <cfRule type="cellIs" dxfId="148" priority="255" operator="equal">
      <formula>"Extremo"</formula>
    </cfRule>
  </conditionalFormatting>
  <conditionalFormatting sqref="AA40:AA41">
    <cfRule type="cellIs" dxfId="147" priority="6" operator="equal">
      <formula>"Bajo"</formula>
    </cfRule>
    <cfRule type="cellIs" dxfId="146" priority="8" operator="equal">
      <formula>"Extremo"</formula>
    </cfRule>
    <cfRule type="cellIs" dxfId="145" priority="9" operator="equal">
      <formula>"Alto"</formula>
    </cfRule>
    <cfRule type="cellIs" dxfId="144" priority="7" operator="equal">
      <formula>"Moderado"</formula>
    </cfRule>
  </conditionalFormatting>
  <conditionalFormatting sqref="AA44:AA45">
    <cfRule type="cellIs" dxfId="143" priority="19" operator="equal">
      <formula>"Bajo"</formula>
    </cfRule>
    <cfRule type="cellIs" dxfId="142" priority="21" operator="equal">
      <formula>"Extremo"</formula>
    </cfRule>
    <cfRule type="cellIs" dxfId="141" priority="20" operator="equal">
      <formula>"Moderado"</formula>
    </cfRule>
    <cfRule type="cellIs" dxfId="140" priority="22" operator="equal">
      <formula>"Alto"</formula>
    </cfRule>
  </conditionalFormatting>
  <conditionalFormatting sqref="AA47:AA49">
    <cfRule type="cellIs" dxfId="139" priority="109" operator="equal">
      <formula>"Alto"</formula>
    </cfRule>
    <cfRule type="cellIs" dxfId="138" priority="108" operator="equal">
      <formula>"Extremo"</formula>
    </cfRule>
    <cfRule type="cellIs" dxfId="137" priority="107" operator="equal">
      <formula>"Moderado"</formula>
    </cfRule>
    <cfRule type="cellIs" dxfId="136" priority="106" operator="equal">
      <formula>"Bajo"</formula>
    </cfRule>
  </conditionalFormatting>
  <dataValidations count="5">
    <dataValidation type="list" allowBlank="1" showInputMessage="1" showErrorMessage="1" sqref="H12:H49" xr:uid="{00000000-0002-0000-0300-000000000000}">
      <formula1>CLASIFICACION_RIESGOS</formula1>
    </dataValidation>
    <dataValidation type="list" allowBlank="1" showInputMessage="1" showErrorMessage="1" sqref="C12:C49" xr:uid="{00000000-0002-0000-0300-000001000000}">
      <formula1>"AFECTACIÓN ECONÓMICO, AFECTACIÓN PRESUPUESTAL, AFECTACIÓN REPUTACIONAL"</formula1>
    </dataValidation>
    <dataValidation type="list" allowBlank="1" showInputMessage="1" showErrorMessage="1" sqref="G12:G49" xr:uid="{00000000-0002-0000-0300-000002000000}">
      <formula1>"Riesgo de Gestión, Riesgo de Corrupción, Riesgo de Seguridad de la Información"</formula1>
    </dataValidation>
    <dataValidation type="list" allowBlank="1" showInputMessage="1" showErrorMessage="1" sqref="B12:B49" xr:uid="{00000000-0002-0000-0300-000003000000}">
      <formula1>"CONTEXTO INTERNO, CONTEXTO EXTERNO"</formula1>
    </dataValidation>
    <dataValidation type="list" allowBlank="1" showInputMessage="1" showErrorMessage="1" sqref="A12:A30 A32:A49" xr:uid="{00000000-0002-0000-0300-000004000000}">
      <formula1>RIESGOS</formula1>
    </dataValidation>
  </dataValidations>
  <pageMargins left="0.23622047244094491" right="0.23622047244094491" top="0.55118110236220474" bottom="0.55118110236220474" header="0.31496062992125984" footer="0.31496062992125984"/>
  <pageSetup paperSize="5" scale="51"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pageSetUpPr fitToPage="1"/>
  </sheetPr>
  <dimension ref="A1:N53"/>
  <sheetViews>
    <sheetView view="pageBreakPreview" zoomScale="90" zoomScaleNormal="78" zoomScaleSheetLayoutView="90" workbookViewId="0">
      <selection activeCell="C23" sqref="C23"/>
    </sheetView>
  </sheetViews>
  <sheetFormatPr baseColWidth="10" defaultColWidth="11.42578125" defaultRowHeight="15" x14ac:dyDescent="0.25"/>
  <cols>
    <col min="1" max="2" width="24" style="36" customWidth="1"/>
    <col min="3" max="3" width="4" style="39" customWidth="1"/>
    <col min="4" max="4" width="24" style="81" customWidth="1"/>
    <col min="5" max="5" width="27" style="63" bestFit="1" customWidth="1"/>
    <col min="6" max="6" width="24" style="36" customWidth="1"/>
    <col min="7" max="7" width="4" style="63" customWidth="1"/>
    <col min="8" max="8" width="30.28515625" style="36" customWidth="1"/>
    <col min="9" max="9" width="24.42578125" style="36" customWidth="1"/>
    <col min="10" max="12" width="11.42578125" style="63"/>
    <col min="13" max="13" width="15.85546875" style="36" customWidth="1"/>
    <col min="14" max="14" width="11.42578125" style="63"/>
    <col min="15" max="16384" width="11.42578125" style="36"/>
  </cols>
  <sheetData>
    <row r="1" spans="1:14" s="34" customFormat="1" ht="30" customHeight="1" x14ac:dyDescent="0.25">
      <c r="A1" s="357"/>
      <c r="B1" s="359" t="s">
        <v>119</v>
      </c>
      <c r="C1" s="359"/>
      <c r="D1" s="359"/>
      <c r="E1" s="359"/>
      <c r="F1" s="359"/>
      <c r="G1" s="359"/>
      <c r="H1" s="359"/>
      <c r="I1" s="359"/>
      <c r="J1" s="359"/>
      <c r="K1" s="359"/>
      <c r="L1" s="359"/>
      <c r="M1" s="359"/>
      <c r="N1" s="360"/>
    </row>
    <row r="2" spans="1:14" s="34" customFormat="1" ht="30" customHeight="1" x14ac:dyDescent="0.25">
      <c r="A2" s="358"/>
      <c r="B2" s="330" t="s">
        <v>120</v>
      </c>
      <c r="C2" s="330"/>
      <c r="D2" s="330"/>
      <c r="E2" s="330"/>
      <c r="F2" s="330"/>
      <c r="G2" s="330"/>
      <c r="H2" s="330"/>
      <c r="I2" s="331" t="s">
        <v>121</v>
      </c>
      <c r="J2" s="331"/>
      <c r="K2" s="331"/>
      <c r="L2" s="332">
        <v>44295</v>
      </c>
      <c r="M2" s="332"/>
      <c r="N2" s="362"/>
    </row>
    <row r="3" spans="1:14" s="34" customFormat="1" ht="30" customHeight="1" x14ac:dyDescent="0.25">
      <c r="A3" s="358"/>
      <c r="B3" s="330"/>
      <c r="C3" s="330"/>
      <c r="D3" s="330"/>
      <c r="E3" s="330"/>
      <c r="F3" s="330"/>
      <c r="G3" s="330"/>
      <c r="H3" s="330"/>
      <c r="I3" s="331" t="s">
        <v>122</v>
      </c>
      <c r="J3" s="331"/>
      <c r="K3" s="331"/>
      <c r="L3" s="333" t="s">
        <v>123</v>
      </c>
      <c r="M3" s="333"/>
      <c r="N3" s="362"/>
    </row>
    <row r="4" spans="1:14" s="34" customFormat="1" ht="33.950000000000003" customHeight="1" x14ac:dyDescent="0.25">
      <c r="A4" s="111" t="s">
        <v>418</v>
      </c>
      <c r="B4" s="330"/>
      <c r="C4" s="330"/>
      <c r="D4" s="330"/>
      <c r="E4" s="330"/>
      <c r="F4" s="330"/>
      <c r="G4" s="330"/>
      <c r="H4" s="330"/>
      <c r="I4" s="363" t="s">
        <v>419</v>
      </c>
      <c r="J4" s="364"/>
      <c r="K4" s="364"/>
      <c r="L4" s="364"/>
      <c r="M4" s="364"/>
      <c r="N4" s="365"/>
    </row>
    <row r="5" spans="1:14" s="34" customFormat="1" ht="33.950000000000003" customHeight="1" thickBot="1" x14ac:dyDescent="0.3">
      <c r="A5" s="112" t="s">
        <v>127</v>
      </c>
      <c r="B5" s="361"/>
      <c r="C5" s="361"/>
      <c r="D5" s="361"/>
      <c r="E5" s="361"/>
      <c r="F5" s="361"/>
      <c r="G5" s="361"/>
      <c r="H5" s="361"/>
      <c r="I5" s="353" t="s">
        <v>128</v>
      </c>
      <c r="J5" s="353"/>
      <c r="K5" s="353"/>
      <c r="L5" s="354" t="s">
        <v>422</v>
      </c>
      <c r="M5" s="354"/>
      <c r="N5" s="355"/>
    </row>
    <row r="6" spans="1:14" ht="17.100000000000001" customHeight="1" x14ac:dyDescent="0.25"/>
    <row r="7" spans="1:14" ht="20.100000000000001" customHeight="1" x14ac:dyDescent="0.25">
      <c r="A7" s="109" t="s">
        <v>420</v>
      </c>
      <c r="B7" s="356"/>
      <c r="C7" s="356"/>
      <c r="D7" s="356"/>
      <c r="F7" s="110" t="s">
        <v>421</v>
      </c>
      <c r="G7" s="356"/>
      <c r="H7" s="356"/>
    </row>
    <row r="8" spans="1:14" ht="17.100000000000001" customHeight="1" x14ac:dyDescent="0.25"/>
    <row r="9" spans="1:14" ht="18" customHeight="1" x14ac:dyDescent="0.25">
      <c r="A9" s="344" t="s">
        <v>110</v>
      </c>
      <c r="B9" s="345"/>
      <c r="C9" s="345"/>
      <c r="D9" s="345"/>
      <c r="E9" s="345"/>
      <c r="F9" s="345"/>
      <c r="G9" s="346" t="s">
        <v>95</v>
      </c>
      <c r="H9" s="347"/>
      <c r="I9" s="348" t="s">
        <v>94</v>
      </c>
      <c r="J9" s="348"/>
      <c r="K9" s="348"/>
      <c r="L9" s="348"/>
      <c r="M9" s="348"/>
      <c r="N9" s="348"/>
    </row>
    <row r="10" spans="1:14" ht="25.5" customHeight="1" x14ac:dyDescent="0.25">
      <c r="A10" s="340" t="s">
        <v>57</v>
      </c>
      <c r="B10" s="340" t="s">
        <v>107</v>
      </c>
      <c r="C10" s="349" t="s">
        <v>131</v>
      </c>
      <c r="D10" s="340" t="s">
        <v>108</v>
      </c>
      <c r="E10" s="351" t="s">
        <v>0</v>
      </c>
      <c r="F10" s="340" t="s">
        <v>111</v>
      </c>
      <c r="G10" s="342" t="s">
        <v>105</v>
      </c>
      <c r="H10" s="348" t="s">
        <v>96</v>
      </c>
      <c r="I10" s="348" t="s">
        <v>87</v>
      </c>
      <c r="J10" s="348"/>
      <c r="K10" s="348"/>
      <c r="L10" s="348"/>
      <c r="M10" s="348"/>
      <c r="N10" s="348"/>
    </row>
    <row r="11" spans="1:14" s="39" customFormat="1" ht="98.25" customHeight="1" x14ac:dyDescent="0.25">
      <c r="A11" s="341"/>
      <c r="B11" s="341"/>
      <c r="C11" s="350"/>
      <c r="D11" s="341"/>
      <c r="E11" s="352"/>
      <c r="F11" s="341"/>
      <c r="G11" s="343"/>
      <c r="H11" s="348"/>
      <c r="I11" s="113" t="s">
        <v>89</v>
      </c>
      <c r="J11" s="113" t="s">
        <v>88</v>
      </c>
      <c r="K11" s="113" t="s">
        <v>90</v>
      </c>
      <c r="L11" s="113" t="s">
        <v>91</v>
      </c>
      <c r="M11" s="113" t="s">
        <v>92</v>
      </c>
      <c r="N11" s="113" t="s">
        <v>93</v>
      </c>
    </row>
    <row r="12" spans="1:14" s="61" customFormat="1" ht="62.25" customHeight="1" x14ac:dyDescent="0.2">
      <c r="A12" s="60" t="s">
        <v>63</v>
      </c>
      <c r="B12" s="60" t="s">
        <v>423</v>
      </c>
      <c r="C12" s="64">
        <v>1</v>
      </c>
      <c r="D12" s="60" t="s">
        <v>259</v>
      </c>
      <c r="E12" s="71" t="s">
        <v>134</v>
      </c>
      <c r="F12" s="60" t="s">
        <v>113</v>
      </c>
      <c r="G12" s="64" t="s">
        <v>283</v>
      </c>
      <c r="H12" s="60" t="s">
        <v>424</v>
      </c>
      <c r="I12" s="114" t="s">
        <v>425</v>
      </c>
      <c r="J12" s="64" t="s">
        <v>136</v>
      </c>
      <c r="K12" s="64" t="s">
        <v>426</v>
      </c>
      <c r="L12" s="64" t="s">
        <v>427</v>
      </c>
      <c r="M12" s="60" t="s">
        <v>428</v>
      </c>
      <c r="N12" s="64" t="s">
        <v>295</v>
      </c>
    </row>
    <row r="13" spans="1:14" s="61" customFormat="1" ht="105.75" hidden="1" customHeight="1" x14ac:dyDescent="0.2">
      <c r="A13" s="60" t="s">
        <v>63</v>
      </c>
      <c r="B13" s="60" t="s">
        <v>429</v>
      </c>
      <c r="C13" s="64">
        <v>2</v>
      </c>
      <c r="D13" s="60" t="s">
        <v>430</v>
      </c>
      <c r="E13" s="71" t="s">
        <v>138</v>
      </c>
      <c r="F13" s="60" t="s">
        <v>118</v>
      </c>
      <c r="G13" s="64">
        <v>3</v>
      </c>
      <c r="H13" s="60" t="s">
        <v>431</v>
      </c>
      <c r="I13" s="60" t="s">
        <v>432</v>
      </c>
      <c r="J13" s="64" t="s">
        <v>136</v>
      </c>
      <c r="K13" s="64" t="s">
        <v>426</v>
      </c>
      <c r="L13" s="64" t="s">
        <v>427</v>
      </c>
      <c r="M13" s="60" t="s">
        <v>433</v>
      </c>
      <c r="N13" s="64" t="s">
        <v>295</v>
      </c>
    </row>
    <row r="14" spans="1:14" s="61" customFormat="1" ht="108.75" hidden="1" customHeight="1" x14ac:dyDescent="0.2">
      <c r="A14" s="60" t="s">
        <v>63</v>
      </c>
      <c r="B14" s="60" t="s">
        <v>434</v>
      </c>
      <c r="C14" s="64">
        <v>3</v>
      </c>
      <c r="D14" s="60" t="s">
        <v>269</v>
      </c>
      <c r="E14" s="71" t="s">
        <v>138</v>
      </c>
      <c r="F14" s="60" t="s">
        <v>118</v>
      </c>
      <c r="G14" s="64">
        <v>4</v>
      </c>
      <c r="H14" s="60" t="s">
        <v>435</v>
      </c>
      <c r="I14" s="60" t="s">
        <v>436</v>
      </c>
      <c r="J14" s="64" t="s">
        <v>136</v>
      </c>
      <c r="K14" s="80">
        <v>44651</v>
      </c>
      <c r="L14" s="64" t="s">
        <v>437</v>
      </c>
      <c r="M14" s="60" t="s">
        <v>306</v>
      </c>
      <c r="N14" s="64" t="s">
        <v>295</v>
      </c>
    </row>
    <row r="15" spans="1:14" s="61" customFormat="1" ht="190.5" hidden="1" customHeight="1" x14ac:dyDescent="0.2">
      <c r="A15" s="60" t="s">
        <v>65</v>
      </c>
      <c r="B15" s="60" t="s">
        <v>151</v>
      </c>
      <c r="C15" s="64">
        <v>4</v>
      </c>
      <c r="D15" s="60" t="s">
        <v>530</v>
      </c>
      <c r="E15" s="71" t="s">
        <v>138</v>
      </c>
      <c r="F15" s="60" t="s">
        <v>113</v>
      </c>
      <c r="G15" s="64">
        <v>5</v>
      </c>
      <c r="H15" s="60" t="s">
        <v>324</v>
      </c>
      <c r="I15" s="60" t="s">
        <v>438</v>
      </c>
      <c r="J15" s="64" t="s">
        <v>310</v>
      </c>
      <c r="K15" s="64" t="s">
        <v>426</v>
      </c>
      <c r="L15" s="64" t="s">
        <v>427</v>
      </c>
      <c r="M15" s="60" t="s">
        <v>439</v>
      </c>
      <c r="N15" s="64" t="s">
        <v>295</v>
      </c>
    </row>
    <row r="16" spans="1:14" s="61" customFormat="1" ht="78.75" hidden="1" customHeight="1" x14ac:dyDescent="0.2">
      <c r="A16" s="60" t="s">
        <v>66</v>
      </c>
      <c r="B16" s="60" t="s">
        <v>440</v>
      </c>
      <c r="C16" s="64">
        <v>5</v>
      </c>
      <c r="D16" s="60" t="s">
        <v>441</v>
      </c>
      <c r="E16" s="71" t="s">
        <v>134</v>
      </c>
      <c r="F16" s="60" t="s">
        <v>113</v>
      </c>
      <c r="G16" s="64">
        <v>6</v>
      </c>
      <c r="H16" s="60" t="s">
        <v>442</v>
      </c>
      <c r="I16" s="60" t="s">
        <v>155</v>
      </c>
      <c r="J16" s="64" t="s">
        <v>319</v>
      </c>
      <c r="K16" s="64" t="s">
        <v>443</v>
      </c>
      <c r="L16" s="64" t="s">
        <v>308</v>
      </c>
      <c r="M16" s="60" t="s">
        <v>320</v>
      </c>
      <c r="N16" s="64" t="s">
        <v>295</v>
      </c>
    </row>
    <row r="17" spans="1:14" s="61" customFormat="1" ht="75.75" hidden="1" customHeight="1" x14ac:dyDescent="0.2">
      <c r="A17" s="60" t="s">
        <v>66</v>
      </c>
      <c r="B17" s="60" t="s">
        <v>444</v>
      </c>
      <c r="C17" s="64">
        <v>6</v>
      </c>
      <c r="D17" s="60" t="s">
        <v>445</v>
      </c>
      <c r="E17" s="71" t="s">
        <v>138</v>
      </c>
      <c r="F17" s="60" t="s">
        <v>118</v>
      </c>
      <c r="G17" s="64">
        <v>7</v>
      </c>
      <c r="H17" s="60" t="s">
        <v>446</v>
      </c>
      <c r="I17" s="60" t="s">
        <v>447</v>
      </c>
      <c r="J17" s="64" t="s">
        <v>448</v>
      </c>
      <c r="K17" s="80">
        <v>44651</v>
      </c>
      <c r="L17" s="64" t="s">
        <v>449</v>
      </c>
      <c r="M17" s="60" t="s">
        <v>323</v>
      </c>
      <c r="N17" s="64" t="s">
        <v>295</v>
      </c>
    </row>
    <row r="18" spans="1:14" s="61" customFormat="1" ht="112.5" hidden="1" customHeight="1" x14ac:dyDescent="0.2">
      <c r="A18" s="60" t="s">
        <v>66</v>
      </c>
      <c r="B18" s="60" t="s">
        <v>450</v>
      </c>
      <c r="C18" s="64">
        <v>7</v>
      </c>
      <c r="D18" s="60" t="s">
        <v>451</v>
      </c>
      <c r="E18" s="71" t="s">
        <v>138</v>
      </c>
      <c r="F18" s="60" t="s">
        <v>118</v>
      </c>
      <c r="G18" s="64">
        <v>8</v>
      </c>
      <c r="H18" s="60" t="s">
        <v>452</v>
      </c>
      <c r="I18" s="60" t="s">
        <v>453</v>
      </c>
      <c r="J18" s="64" t="s">
        <v>448</v>
      </c>
      <c r="K18" s="80">
        <v>44651</v>
      </c>
      <c r="L18" s="64" t="s">
        <v>449</v>
      </c>
      <c r="M18" s="60" t="s">
        <v>327</v>
      </c>
      <c r="N18" s="64" t="s">
        <v>295</v>
      </c>
    </row>
    <row r="19" spans="1:14" s="61" customFormat="1" ht="93" hidden="1" customHeight="1" x14ac:dyDescent="0.2">
      <c r="A19" s="60" t="s">
        <v>66</v>
      </c>
      <c r="B19" s="60" t="s">
        <v>454</v>
      </c>
      <c r="C19" s="64">
        <v>8</v>
      </c>
      <c r="D19" s="60" t="s">
        <v>455</v>
      </c>
      <c r="E19" s="71" t="s">
        <v>138</v>
      </c>
      <c r="F19" s="60" t="s">
        <v>118</v>
      </c>
      <c r="G19" s="64">
        <v>9</v>
      </c>
      <c r="H19" s="60" t="s">
        <v>456</v>
      </c>
      <c r="I19" s="60" t="s">
        <v>457</v>
      </c>
      <c r="J19" s="64" t="s">
        <v>448</v>
      </c>
      <c r="K19" s="64" t="s">
        <v>443</v>
      </c>
      <c r="L19" s="64" t="s">
        <v>308</v>
      </c>
      <c r="M19" s="60" t="s">
        <v>458</v>
      </c>
      <c r="N19" s="64" t="s">
        <v>295</v>
      </c>
    </row>
    <row r="20" spans="1:14" s="61" customFormat="1" ht="66" hidden="1" customHeight="1" x14ac:dyDescent="0.2">
      <c r="A20" s="60" t="s">
        <v>68</v>
      </c>
      <c r="B20" s="62" t="s">
        <v>459</v>
      </c>
      <c r="C20" s="64">
        <v>9</v>
      </c>
      <c r="D20" s="60" t="s">
        <v>328</v>
      </c>
      <c r="E20" s="71" t="s">
        <v>138</v>
      </c>
      <c r="F20" s="60" t="s">
        <v>115</v>
      </c>
      <c r="G20" s="64">
        <v>10</v>
      </c>
      <c r="H20" s="60" t="s">
        <v>460</v>
      </c>
      <c r="I20" s="60" t="s">
        <v>461</v>
      </c>
      <c r="J20" s="64" t="s">
        <v>319</v>
      </c>
      <c r="K20" s="64" t="s">
        <v>462</v>
      </c>
      <c r="L20" s="64" t="s">
        <v>463</v>
      </c>
      <c r="M20" s="60" t="s">
        <v>333</v>
      </c>
      <c r="N20" s="64" t="s">
        <v>295</v>
      </c>
    </row>
    <row r="21" spans="1:14" s="61" customFormat="1" ht="75" customHeight="1" x14ac:dyDescent="0.2">
      <c r="A21" s="60" t="s">
        <v>68</v>
      </c>
      <c r="B21" s="62" t="s">
        <v>166</v>
      </c>
      <c r="C21" s="64">
        <v>10</v>
      </c>
      <c r="D21" s="60" t="s">
        <v>337</v>
      </c>
      <c r="E21" s="71" t="s">
        <v>138</v>
      </c>
      <c r="F21" s="60" t="s">
        <v>115</v>
      </c>
      <c r="G21" s="64">
        <v>11</v>
      </c>
      <c r="H21" s="60" t="s">
        <v>464</v>
      </c>
      <c r="I21" s="114" t="s">
        <v>334</v>
      </c>
      <c r="J21" s="64" t="s">
        <v>319</v>
      </c>
      <c r="K21" s="64" t="s">
        <v>462</v>
      </c>
      <c r="L21" s="64" t="s">
        <v>463</v>
      </c>
      <c r="M21" s="60" t="s">
        <v>335</v>
      </c>
      <c r="N21" s="64" t="s">
        <v>295</v>
      </c>
    </row>
    <row r="22" spans="1:14" s="61" customFormat="1" ht="88.5" hidden="1" customHeight="1" x14ac:dyDescent="0.2">
      <c r="A22" s="60" t="s">
        <v>68</v>
      </c>
      <c r="B22" s="62" t="s">
        <v>169</v>
      </c>
      <c r="C22" s="64">
        <v>11</v>
      </c>
      <c r="D22" s="60" t="s">
        <v>338</v>
      </c>
      <c r="E22" s="71" t="s">
        <v>138</v>
      </c>
      <c r="F22" s="60" t="s">
        <v>115</v>
      </c>
      <c r="G22" s="64">
        <v>12</v>
      </c>
      <c r="H22" s="60" t="s">
        <v>465</v>
      </c>
      <c r="I22" s="60" t="s">
        <v>339</v>
      </c>
      <c r="J22" s="64" t="s">
        <v>319</v>
      </c>
      <c r="K22" s="64" t="s">
        <v>466</v>
      </c>
      <c r="L22" s="64" t="s">
        <v>467</v>
      </c>
      <c r="M22" s="60" t="s">
        <v>340</v>
      </c>
      <c r="N22" s="64" t="s">
        <v>295</v>
      </c>
    </row>
    <row r="23" spans="1:14" s="61" customFormat="1" ht="66.75" customHeight="1" x14ac:dyDescent="0.2">
      <c r="A23" s="60" t="s">
        <v>68</v>
      </c>
      <c r="B23" s="62" t="s">
        <v>468</v>
      </c>
      <c r="C23" s="64">
        <v>12</v>
      </c>
      <c r="D23" s="60" t="s">
        <v>336</v>
      </c>
      <c r="E23" s="71" t="s">
        <v>138</v>
      </c>
      <c r="F23" s="60" t="s">
        <v>117</v>
      </c>
      <c r="G23" s="64">
        <v>13</v>
      </c>
      <c r="H23" s="60" t="s">
        <v>469</v>
      </c>
      <c r="I23" s="114" t="s">
        <v>174</v>
      </c>
      <c r="J23" s="64" t="s">
        <v>319</v>
      </c>
      <c r="K23" s="64" t="s">
        <v>341</v>
      </c>
      <c r="L23" s="64" t="s">
        <v>427</v>
      </c>
      <c r="M23" s="60" t="s">
        <v>343</v>
      </c>
      <c r="N23" s="64" t="s">
        <v>295</v>
      </c>
    </row>
    <row r="24" spans="1:14" s="61" customFormat="1" ht="104.25" hidden="1" customHeight="1" x14ac:dyDescent="0.2">
      <c r="A24" s="60" t="s">
        <v>68</v>
      </c>
      <c r="B24" s="62" t="s">
        <v>470</v>
      </c>
      <c r="C24" s="64">
        <v>13</v>
      </c>
      <c r="D24" s="60" t="s">
        <v>344</v>
      </c>
      <c r="E24" s="71" t="s">
        <v>138</v>
      </c>
      <c r="F24" s="60" t="s">
        <v>115</v>
      </c>
      <c r="G24" s="64">
        <v>14</v>
      </c>
      <c r="H24" s="60" t="s">
        <v>471</v>
      </c>
      <c r="I24" s="60" t="s">
        <v>472</v>
      </c>
      <c r="J24" s="64" t="s">
        <v>171</v>
      </c>
      <c r="K24" s="64" t="s">
        <v>466</v>
      </c>
      <c r="L24" s="64" t="s">
        <v>467</v>
      </c>
      <c r="M24" s="60" t="s">
        <v>177</v>
      </c>
      <c r="N24" s="64" t="s">
        <v>295</v>
      </c>
    </row>
    <row r="25" spans="1:14" s="61" customFormat="1" ht="67.5" hidden="1" customHeight="1" x14ac:dyDescent="0.2">
      <c r="A25" s="60" t="s">
        <v>68</v>
      </c>
      <c r="B25" s="62" t="s">
        <v>473</v>
      </c>
      <c r="C25" s="64">
        <v>14</v>
      </c>
      <c r="D25" s="60" t="s">
        <v>474</v>
      </c>
      <c r="E25" s="71" t="s">
        <v>138</v>
      </c>
      <c r="F25" s="60" t="s">
        <v>115</v>
      </c>
      <c r="G25" s="64">
        <v>15</v>
      </c>
      <c r="H25" s="72" t="s">
        <v>179</v>
      </c>
      <c r="I25" s="83" t="s">
        <v>183</v>
      </c>
      <c r="J25" s="72" t="s">
        <v>181</v>
      </c>
      <c r="K25" s="64" t="s">
        <v>466</v>
      </c>
      <c r="L25" s="64" t="s">
        <v>467</v>
      </c>
      <c r="M25" s="60" t="s">
        <v>340</v>
      </c>
      <c r="N25" s="64" t="s">
        <v>295</v>
      </c>
    </row>
    <row r="26" spans="1:14" s="61" customFormat="1" ht="114.75" hidden="1" customHeight="1" x14ac:dyDescent="0.2">
      <c r="A26" s="60" t="s">
        <v>68</v>
      </c>
      <c r="B26" s="62" t="s">
        <v>184</v>
      </c>
      <c r="C26" s="64">
        <v>15</v>
      </c>
      <c r="D26" s="60" t="s">
        <v>390</v>
      </c>
      <c r="E26" s="71" t="s">
        <v>138</v>
      </c>
      <c r="F26" s="60" t="s">
        <v>115</v>
      </c>
      <c r="G26" s="64">
        <v>16</v>
      </c>
      <c r="H26" s="72" t="s">
        <v>185</v>
      </c>
      <c r="I26" s="74" t="s">
        <v>186</v>
      </c>
      <c r="J26" s="72" t="s">
        <v>181</v>
      </c>
      <c r="K26" s="64" t="s">
        <v>426</v>
      </c>
      <c r="L26" s="64" t="s">
        <v>427</v>
      </c>
      <c r="M26" s="60" t="s">
        <v>340</v>
      </c>
      <c r="N26" s="64" t="s">
        <v>295</v>
      </c>
    </row>
    <row r="27" spans="1:14" s="61" customFormat="1" ht="86.25" hidden="1" customHeight="1" x14ac:dyDescent="0.2">
      <c r="A27" s="60" t="s">
        <v>69</v>
      </c>
      <c r="B27" s="62" t="s">
        <v>475</v>
      </c>
      <c r="C27" s="64">
        <v>16</v>
      </c>
      <c r="D27" s="60" t="s">
        <v>389</v>
      </c>
      <c r="E27" s="71" t="s">
        <v>138</v>
      </c>
      <c r="F27" s="60" t="s">
        <v>115</v>
      </c>
      <c r="G27" s="64">
        <v>17</v>
      </c>
      <c r="H27" s="72" t="s">
        <v>476</v>
      </c>
      <c r="I27" s="74" t="s">
        <v>477</v>
      </c>
      <c r="J27" s="72" t="s">
        <v>163</v>
      </c>
      <c r="K27" s="64" t="s">
        <v>466</v>
      </c>
      <c r="L27" s="64" t="s">
        <v>467</v>
      </c>
      <c r="M27" s="60" t="s">
        <v>348</v>
      </c>
      <c r="N27" s="64" t="s">
        <v>295</v>
      </c>
    </row>
    <row r="28" spans="1:14" s="61" customFormat="1" ht="173.25" hidden="1" customHeight="1" x14ac:dyDescent="0.2">
      <c r="A28" s="60" t="s">
        <v>70</v>
      </c>
      <c r="B28" s="62" t="s">
        <v>478</v>
      </c>
      <c r="C28" s="64">
        <v>17</v>
      </c>
      <c r="D28" s="60" t="s">
        <v>388</v>
      </c>
      <c r="E28" s="71" t="s">
        <v>138</v>
      </c>
      <c r="F28" s="60" t="s">
        <v>117</v>
      </c>
      <c r="G28" s="64">
        <v>18</v>
      </c>
      <c r="H28" s="72" t="s">
        <v>479</v>
      </c>
      <c r="I28" s="74" t="s">
        <v>480</v>
      </c>
      <c r="J28" s="72" t="s">
        <v>163</v>
      </c>
      <c r="K28" s="64" t="s">
        <v>466</v>
      </c>
      <c r="L28" s="64" t="s">
        <v>467</v>
      </c>
      <c r="M28" s="60" t="s">
        <v>349</v>
      </c>
      <c r="N28" s="64" t="s">
        <v>295</v>
      </c>
    </row>
    <row r="29" spans="1:14" s="61" customFormat="1" ht="91.5" hidden="1" customHeight="1" x14ac:dyDescent="0.2">
      <c r="A29" s="60" t="s">
        <v>70</v>
      </c>
      <c r="B29" s="62" t="s">
        <v>329</v>
      </c>
      <c r="C29" s="64">
        <v>18</v>
      </c>
      <c r="D29" s="60" t="s">
        <v>387</v>
      </c>
      <c r="E29" s="71" t="s">
        <v>138</v>
      </c>
      <c r="F29" s="60" t="s">
        <v>117</v>
      </c>
      <c r="G29" s="64">
        <v>19</v>
      </c>
      <c r="H29" s="72" t="s">
        <v>481</v>
      </c>
      <c r="I29" s="74" t="s">
        <v>482</v>
      </c>
      <c r="J29" s="72" t="s">
        <v>193</v>
      </c>
      <c r="K29" s="64" t="s">
        <v>426</v>
      </c>
      <c r="L29" s="64" t="s">
        <v>427</v>
      </c>
      <c r="M29" s="60" t="s">
        <v>350</v>
      </c>
      <c r="N29" s="64" t="s">
        <v>295</v>
      </c>
    </row>
    <row r="30" spans="1:14" s="61" customFormat="1" ht="91.5" hidden="1" customHeight="1" x14ac:dyDescent="0.2">
      <c r="A30" s="60" t="s">
        <v>346</v>
      </c>
      <c r="B30" s="62" t="s">
        <v>196</v>
      </c>
      <c r="C30" s="64">
        <v>19</v>
      </c>
      <c r="D30" s="60" t="s">
        <v>386</v>
      </c>
      <c r="E30" s="71" t="s">
        <v>138</v>
      </c>
      <c r="F30" s="60" t="s">
        <v>118</v>
      </c>
      <c r="G30" s="64">
        <v>20</v>
      </c>
      <c r="H30" s="72" t="s">
        <v>197</v>
      </c>
      <c r="I30" s="74" t="s">
        <v>198</v>
      </c>
      <c r="J30" s="72" t="s">
        <v>199</v>
      </c>
      <c r="K30" s="64" t="s">
        <v>426</v>
      </c>
      <c r="L30" s="64" t="s">
        <v>427</v>
      </c>
      <c r="M30" s="60" t="s">
        <v>351</v>
      </c>
      <c r="N30" s="64" t="s">
        <v>295</v>
      </c>
    </row>
    <row r="31" spans="1:14" s="61" customFormat="1" ht="90" hidden="1" customHeight="1" x14ac:dyDescent="0.2">
      <c r="A31" s="60" t="s">
        <v>75</v>
      </c>
      <c r="B31" s="62" t="s">
        <v>483</v>
      </c>
      <c r="C31" s="64">
        <v>20</v>
      </c>
      <c r="D31" s="60" t="s">
        <v>385</v>
      </c>
      <c r="E31" s="71" t="s">
        <v>138</v>
      </c>
      <c r="F31" s="60" t="s">
        <v>118</v>
      </c>
      <c r="G31" s="64">
        <v>21</v>
      </c>
      <c r="H31" s="72" t="s">
        <v>484</v>
      </c>
      <c r="I31" s="74" t="s">
        <v>485</v>
      </c>
      <c r="J31" s="72" t="s">
        <v>203</v>
      </c>
      <c r="K31" s="64" t="s">
        <v>426</v>
      </c>
      <c r="L31" s="64" t="s">
        <v>427</v>
      </c>
      <c r="M31" s="60" t="s">
        <v>352</v>
      </c>
      <c r="N31" s="64" t="s">
        <v>295</v>
      </c>
    </row>
    <row r="32" spans="1:14" s="61" customFormat="1" ht="60" customHeight="1" x14ac:dyDescent="0.2">
      <c r="A32" s="60" t="s">
        <v>75</v>
      </c>
      <c r="B32" s="62" t="s">
        <v>486</v>
      </c>
      <c r="C32" s="64">
        <v>21</v>
      </c>
      <c r="D32" s="60" t="s">
        <v>384</v>
      </c>
      <c r="E32" s="71" t="s">
        <v>138</v>
      </c>
      <c r="F32" s="60" t="s">
        <v>118</v>
      </c>
      <c r="G32" s="64">
        <v>22</v>
      </c>
      <c r="H32" s="72" t="s">
        <v>487</v>
      </c>
      <c r="I32" s="115" t="s">
        <v>488</v>
      </c>
      <c r="J32" s="72" t="s">
        <v>207</v>
      </c>
      <c r="K32" s="64" t="s">
        <v>443</v>
      </c>
      <c r="L32" s="64" t="s">
        <v>308</v>
      </c>
      <c r="M32" s="60" t="s">
        <v>352</v>
      </c>
      <c r="N32" s="64" t="s">
        <v>295</v>
      </c>
    </row>
    <row r="33" spans="1:14" s="61" customFormat="1" ht="61.5" hidden="1" customHeight="1" x14ac:dyDescent="0.2">
      <c r="A33" s="60" t="s">
        <v>75</v>
      </c>
      <c r="B33" s="62" t="s">
        <v>489</v>
      </c>
      <c r="C33" s="64">
        <v>22</v>
      </c>
      <c r="D33" s="60" t="s">
        <v>490</v>
      </c>
      <c r="E33" s="71" t="s">
        <v>138</v>
      </c>
      <c r="F33" s="60" t="s">
        <v>118</v>
      </c>
      <c r="G33" s="64">
        <v>23</v>
      </c>
      <c r="H33" s="72" t="s">
        <v>491</v>
      </c>
      <c r="I33" s="74" t="s">
        <v>492</v>
      </c>
      <c r="J33" s="72" t="s">
        <v>207</v>
      </c>
      <c r="K33" s="64" t="s">
        <v>466</v>
      </c>
      <c r="L33" s="64" t="s">
        <v>467</v>
      </c>
      <c r="M33" s="60" t="s">
        <v>352</v>
      </c>
      <c r="N33" s="64" t="s">
        <v>295</v>
      </c>
    </row>
    <row r="34" spans="1:14" s="61" customFormat="1" ht="158.25" hidden="1" customHeight="1" x14ac:dyDescent="0.2">
      <c r="A34" s="60" t="s">
        <v>77</v>
      </c>
      <c r="B34" s="62" t="s">
        <v>493</v>
      </c>
      <c r="C34" s="64">
        <v>23</v>
      </c>
      <c r="D34" s="60" t="s">
        <v>494</v>
      </c>
      <c r="E34" s="71" t="s">
        <v>138</v>
      </c>
      <c r="F34" s="60" t="s">
        <v>118</v>
      </c>
      <c r="G34" s="64">
        <v>24</v>
      </c>
      <c r="H34" s="72" t="s">
        <v>495</v>
      </c>
      <c r="I34" s="74" t="s">
        <v>496</v>
      </c>
      <c r="J34" s="72" t="s">
        <v>78</v>
      </c>
      <c r="K34" s="64" t="s">
        <v>497</v>
      </c>
      <c r="L34" s="64" t="s">
        <v>498</v>
      </c>
      <c r="M34" s="60" t="s">
        <v>355</v>
      </c>
      <c r="N34" s="64" t="s">
        <v>295</v>
      </c>
    </row>
    <row r="35" spans="1:14" s="61" customFormat="1" ht="83.25" customHeight="1" x14ac:dyDescent="0.2">
      <c r="A35" s="60" t="s">
        <v>77</v>
      </c>
      <c r="B35" s="62" t="s">
        <v>499</v>
      </c>
      <c r="C35" s="64">
        <v>24</v>
      </c>
      <c r="D35" s="60" t="s">
        <v>378</v>
      </c>
      <c r="E35" s="71" t="s">
        <v>138</v>
      </c>
      <c r="F35" s="60" t="s">
        <v>118</v>
      </c>
      <c r="G35" s="64">
        <v>25</v>
      </c>
      <c r="H35" s="72" t="s">
        <v>500</v>
      </c>
      <c r="I35" s="115" t="s">
        <v>501</v>
      </c>
      <c r="J35" s="72" t="s">
        <v>78</v>
      </c>
      <c r="K35" s="64" t="s">
        <v>426</v>
      </c>
      <c r="L35" s="64" t="s">
        <v>427</v>
      </c>
      <c r="M35" s="60" t="s">
        <v>355</v>
      </c>
      <c r="N35" s="64" t="s">
        <v>295</v>
      </c>
    </row>
    <row r="36" spans="1:14" s="61" customFormat="1" ht="69.75" hidden="1" customHeight="1" x14ac:dyDescent="0.2">
      <c r="A36" s="60" t="s">
        <v>77</v>
      </c>
      <c r="B36" s="77" t="s">
        <v>502</v>
      </c>
      <c r="C36" s="64">
        <v>25</v>
      </c>
      <c r="D36" s="64" t="s">
        <v>377</v>
      </c>
      <c r="E36" s="72" t="s">
        <v>138</v>
      </c>
      <c r="F36" s="60" t="s">
        <v>118</v>
      </c>
      <c r="G36" s="64">
        <v>26</v>
      </c>
      <c r="H36" s="72" t="s">
        <v>503</v>
      </c>
      <c r="I36" s="74" t="s">
        <v>504</v>
      </c>
      <c r="J36" s="72" t="s">
        <v>397</v>
      </c>
      <c r="K36" s="64" t="s">
        <v>443</v>
      </c>
      <c r="L36" s="64" t="s">
        <v>308</v>
      </c>
      <c r="M36" s="60" t="s">
        <v>355</v>
      </c>
      <c r="N36" s="64" t="s">
        <v>295</v>
      </c>
    </row>
    <row r="37" spans="1:14" s="61" customFormat="1" ht="55.5" hidden="1" customHeight="1" x14ac:dyDescent="0.2">
      <c r="A37" s="60" t="s">
        <v>77</v>
      </c>
      <c r="B37" s="77" t="s">
        <v>268</v>
      </c>
      <c r="C37" s="64">
        <v>26</v>
      </c>
      <c r="D37" s="64" t="s">
        <v>505</v>
      </c>
      <c r="E37" s="72" t="s">
        <v>250</v>
      </c>
      <c r="F37" s="60" t="s">
        <v>118</v>
      </c>
      <c r="G37" s="64">
        <v>27</v>
      </c>
      <c r="H37" s="72" t="s">
        <v>506</v>
      </c>
      <c r="I37" s="74" t="s">
        <v>507</v>
      </c>
      <c r="J37" s="72" t="s">
        <v>78</v>
      </c>
      <c r="K37" s="64" t="s">
        <v>466</v>
      </c>
      <c r="L37" s="64" t="s">
        <v>467</v>
      </c>
      <c r="M37" s="60" t="s">
        <v>355</v>
      </c>
      <c r="N37" s="64" t="s">
        <v>295</v>
      </c>
    </row>
    <row r="38" spans="1:14" s="61" customFormat="1" ht="73.5" hidden="1" customHeight="1" x14ac:dyDescent="0.2">
      <c r="A38" s="60" t="s">
        <v>77</v>
      </c>
      <c r="B38" s="77" t="s">
        <v>508</v>
      </c>
      <c r="C38" s="64">
        <v>27</v>
      </c>
      <c r="D38" s="64" t="s">
        <v>509</v>
      </c>
      <c r="E38" s="72" t="s">
        <v>138</v>
      </c>
      <c r="F38" s="60" t="s">
        <v>118</v>
      </c>
      <c r="G38" s="64">
        <v>28</v>
      </c>
      <c r="H38" s="72" t="s">
        <v>510</v>
      </c>
      <c r="I38" s="74" t="s">
        <v>511</v>
      </c>
      <c r="J38" s="72" t="s">
        <v>78</v>
      </c>
      <c r="K38" s="64" t="s">
        <v>426</v>
      </c>
      <c r="L38" s="64" t="s">
        <v>427</v>
      </c>
      <c r="M38" s="60" t="s">
        <v>355</v>
      </c>
      <c r="N38" s="64" t="s">
        <v>295</v>
      </c>
    </row>
    <row r="39" spans="1:14" s="61" customFormat="1" ht="97.5" customHeight="1" x14ac:dyDescent="0.2">
      <c r="A39" s="60" t="s">
        <v>79</v>
      </c>
      <c r="B39" s="78" t="s">
        <v>512</v>
      </c>
      <c r="C39" s="64">
        <v>28</v>
      </c>
      <c r="D39" s="72" t="s">
        <v>376</v>
      </c>
      <c r="E39" s="72" t="s">
        <v>250</v>
      </c>
      <c r="F39" s="60" t="s">
        <v>118</v>
      </c>
      <c r="G39" s="64">
        <v>29</v>
      </c>
      <c r="H39" s="72" t="s">
        <v>513</v>
      </c>
      <c r="I39" s="116" t="s">
        <v>514</v>
      </c>
      <c r="J39" s="72" t="s">
        <v>228</v>
      </c>
      <c r="K39" s="64" t="s">
        <v>466</v>
      </c>
      <c r="L39" s="64" t="s">
        <v>467</v>
      </c>
      <c r="M39" s="60" t="s">
        <v>356</v>
      </c>
      <c r="N39" s="64" t="s">
        <v>295</v>
      </c>
    </row>
    <row r="40" spans="1:14" s="61" customFormat="1" ht="76.5" hidden="1" customHeight="1" x14ac:dyDescent="0.2">
      <c r="A40" s="60" t="s">
        <v>79</v>
      </c>
      <c r="B40" s="77" t="s">
        <v>515</v>
      </c>
      <c r="C40" s="64">
        <v>29</v>
      </c>
      <c r="D40" s="64" t="s">
        <v>374</v>
      </c>
      <c r="E40" s="72" t="s">
        <v>250</v>
      </c>
      <c r="F40" s="60" t="s">
        <v>118</v>
      </c>
      <c r="G40" s="64">
        <v>30</v>
      </c>
      <c r="H40" s="72" t="s">
        <v>516</v>
      </c>
      <c r="I40" s="60" t="s">
        <v>517</v>
      </c>
      <c r="J40" s="72" t="s">
        <v>228</v>
      </c>
      <c r="K40" s="64" t="s">
        <v>426</v>
      </c>
      <c r="L40" s="64" t="s">
        <v>427</v>
      </c>
      <c r="M40" s="60" t="s">
        <v>356</v>
      </c>
      <c r="N40" s="64" t="s">
        <v>295</v>
      </c>
    </row>
    <row r="41" spans="1:14" s="61" customFormat="1" ht="100.5" hidden="1" customHeight="1" x14ac:dyDescent="0.2">
      <c r="A41" s="60" t="s">
        <v>74</v>
      </c>
      <c r="B41" s="62" t="s">
        <v>362</v>
      </c>
      <c r="C41" s="64">
        <v>30</v>
      </c>
      <c r="D41" s="60" t="s">
        <v>371</v>
      </c>
      <c r="E41" s="71" t="s">
        <v>138</v>
      </c>
      <c r="F41" s="60" t="s">
        <v>118</v>
      </c>
      <c r="G41" s="64">
        <v>31</v>
      </c>
      <c r="H41" s="60" t="s">
        <v>363</v>
      </c>
      <c r="I41" s="60" t="s">
        <v>241</v>
      </c>
      <c r="J41" s="64" t="s">
        <v>357</v>
      </c>
      <c r="K41" s="64" t="s">
        <v>426</v>
      </c>
      <c r="L41" s="64" t="s">
        <v>427</v>
      </c>
      <c r="M41" s="60" t="s">
        <v>364</v>
      </c>
      <c r="N41" s="64" t="s">
        <v>295</v>
      </c>
    </row>
    <row r="42" spans="1:14" s="61" customFormat="1" ht="99" hidden="1" customHeight="1" x14ac:dyDescent="0.2">
      <c r="A42" s="60" t="s">
        <v>74</v>
      </c>
      <c r="B42" s="62" t="s">
        <v>245</v>
      </c>
      <c r="C42" s="64">
        <v>31</v>
      </c>
      <c r="D42" s="60" t="s">
        <v>370</v>
      </c>
      <c r="E42" s="71" t="s">
        <v>138</v>
      </c>
      <c r="F42" s="60" t="s">
        <v>118</v>
      </c>
      <c r="G42" s="64">
        <v>32</v>
      </c>
      <c r="H42" s="60" t="s">
        <v>518</v>
      </c>
      <c r="I42" s="60" t="s">
        <v>519</v>
      </c>
      <c r="J42" s="64" t="s">
        <v>357</v>
      </c>
      <c r="K42" s="64" t="s">
        <v>426</v>
      </c>
      <c r="L42" s="64" t="s">
        <v>427</v>
      </c>
      <c r="M42" s="60" t="s">
        <v>364</v>
      </c>
      <c r="N42" s="64" t="s">
        <v>295</v>
      </c>
    </row>
    <row r="43" spans="1:14" s="61" customFormat="1" ht="74.25" hidden="1" customHeight="1" x14ac:dyDescent="0.2">
      <c r="A43" s="60" t="s">
        <v>74</v>
      </c>
      <c r="B43" s="62" t="s">
        <v>365</v>
      </c>
      <c r="C43" s="64">
        <v>32</v>
      </c>
      <c r="D43" s="60" t="s">
        <v>369</v>
      </c>
      <c r="E43" s="71" t="s">
        <v>138</v>
      </c>
      <c r="F43" s="60" t="s">
        <v>118</v>
      </c>
      <c r="G43" s="64">
        <v>33</v>
      </c>
      <c r="H43" s="60" t="s">
        <v>520</v>
      </c>
      <c r="I43" s="60" t="s">
        <v>363</v>
      </c>
      <c r="J43" s="64" t="s">
        <v>357</v>
      </c>
      <c r="K43" s="64" t="s">
        <v>426</v>
      </c>
      <c r="L43" s="64" t="s">
        <v>427</v>
      </c>
      <c r="M43" s="60" t="s">
        <v>366</v>
      </c>
      <c r="N43" s="64" t="s">
        <v>295</v>
      </c>
    </row>
    <row r="44" spans="1:14" x14ac:dyDescent="0.25">
      <c r="E44" s="56"/>
    </row>
    <row r="48" spans="1:14" x14ac:dyDescent="0.25">
      <c r="A48" s="337"/>
      <c r="B48" s="337"/>
    </row>
    <row r="49" spans="1:2" x14ac:dyDescent="0.25">
      <c r="A49" s="338" t="s">
        <v>521</v>
      </c>
      <c r="B49" s="338"/>
    </row>
    <row r="50" spans="1:2" x14ac:dyDescent="0.25">
      <c r="A50" s="339" t="s">
        <v>522</v>
      </c>
      <c r="B50" s="339"/>
    </row>
    <row r="52" spans="1:2" x14ac:dyDescent="0.25">
      <c r="A52" s="36" t="s">
        <v>528</v>
      </c>
    </row>
    <row r="53" spans="1:2" x14ac:dyDescent="0.25">
      <c r="A53" s="36" t="s">
        <v>529</v>
      </c>
    </row>
  </sheetData>
  <autoFilter ref="A11:N43" xr:uid="{00000000-0009-0000-0000-000004000000}">
    <filterColumn colId="8">
      <colorFilter dxfId="236"/>
    </filterColumn>
  </autoFilter>
  <mergeCells count="27">
    <mergeCell ref="I5:K5"/>
    <mergeCell ref="L5:N5"/>
    <mergeCell ref="B7:D7"/>
    <mergeCell ref="G7:H7"/>
    <mergeCell ref="A1:A3"/>
    <mergeCell ref="B1:N1"/>
    <mergeCell ref="B2:H5"/>
    <mergeCell ref="I2:K2"/>
    <mergeCell ref="L2:N2"/>
    <mergeCell ref="I3:K3"/>
    <mergeCell ref="L3:N3"/>
    <mergeCell ref="I4:N4"/>
    <mergeCell ref="A9:F9"/>
    <mergeCell ref="G9:H9"/>
    <mergeCell ref="I9:N9"/>
    <mergeCell ref="A10:A11"/>
    <mergeCell ref="B10:B11"/>
    <mergeCell ref="C10:C11"/>
    <mergeCell ref="D10:D11"/>
    <mergeCell ref="E10:E11"/>
    <mergeCell ref="I10:N10"/>
    <mergeCell ref="H10:H11"/>
    <mergeCell ref="A48:B48"/>
    <mergeCell ref="A49:B49"/>
    <mergeCell ref="A50:B50"/>
    <mergeCell ref="F10:F11"/>
    <mergeCell ref="G10:G11"/>
  </mergeCells>
  <dataValidations count="3">
    <dataValidation type="list" allowBlank="1" showInputMessage="1" showErrorMessage="1" sqref="F12:F43" xr:uid="{00000000-0002-0000-0400-000000000000}">
      <formula1>CLASIFICACION_RIESGOS</formula1>
    </dataValidation>
    <dataValidation type="list" allowBlank="1" showInputMessage="1" showErrorMessage="1" sqref="E12:E43" xr:uid="{00000000-0002-0000-0400-000001000000}">
      <formula1>"Riesgo de Gestión, Riesgo de Corrupción, Riesgo de Seguridad de la Información"</formula1>
    </dataValidation>
    <dataValidation type="list" allowBlank="1" showInputMessage="1" showErrorMessage="1" sqref="A31:A43 A12:A29" xr:uid="{00000000-0002-0000-0400-000002000000}">
      <formula1>RIESGOS</formula1>
    </dataValidation>
  </dataValidations>
  <pageMargins left="0.23622047244094499" right="0.23622047244094499" top="0.55118110236220497" bottom="0.55118110236220497" header="0.31496062992126" footer="0.31496062992126"/>
  <pageSetup paperSize="14" scale="64" fitToHeight="0" orientation="landscape" r:id="rId1"/>
  <headerFooter>
    <oddFooter xml:space="preserve">&amp;C&amp;GInstituto Municipal de Empleo y Fomento Empresarial del Municipio de Bucaramanga – IMEBU
Calle 48 No. 28 – 40 Piso 2  Bucaramanga
Celular: 321 382 52 82 – Página web: www.imebu.gov.co  </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N9"/>
  <sheetViews>
    <sheetView workbookViewId="0">
      <selection activeCell="B6" sqref="B6"/>
    </sheetView>
  </sheetViews>
  <sheetFormatPr baseColWidth="10" defaultRowHeight="15" x14ac:dyDescent="0.25"/>
  <cols>
    <col min="2" max="2" width="18.7109375" customWidth="1"/>
    <col min="4" max="4" width="16.28515625" customWidth="1"/>
    <col min="6" max="6" width="15.42578125" customWidth="1"/>
    <col min="8" max="8" width="16.5703125" customWidth="1"/>
    <col min="9" max="9" width="21" customWidth="1"/>
    <col min="12" max="12" width="15.140625" customWidth="1"/>
    <col min="13" max="13" width="14.7109375" customWidth="1"/>
  </cols>
  <sheetData>
    <row r="2" spans="1:14" s="36" customFormat="1" ht="25.5" customHeight="1" x14ac:dyDescent="0.25">
      <c r="A2" s="340" t="s">
        <v>57</v>
      </c>
      <c r="B2" s="340" t="s">
        <v>107</v>
      </c>
      <c r="C2" s="349" t="s">
        <v>131</v>
      </c>
      <c r="D2" s="340" t="s">
        <v>108</v>
      </c>
      <c r="E2" s="351" t="s">
        <v>0</v>
      </c>
      <c r="F2" s="340" t="s">
        <v>111</v>
      </c>
      <c r="G2" s="342" t="s">
        <v>105</v>
      </c>
      <c r="H2" s="348" t="s">
        <v>96</v>
      </c>
      <c r="I2" s="348" t="s">
        <v>87</v>
      </c>
      <c r="J2" s="348"/>
      <c r="K2" s="348"/>
      <c r="L2" s="348"/>
      <c r="M2" s="348"/>
      <c r="N2" s="348"/>
    </row>
    <row r="3" spans="1:14" s="39" customFormat="1" ht="98.25" customHeight="1" x14ac:dyDescent="0.25">
      <c r="A3" s="341"/>
      <c r="B3" s="341"/>
      <c r="C3" s="350"/>
      <c r="D3" s="341"/>
      <c r="E3" s="352"/>
      <c r="F3" s="341"/>
      <c r="G3" s="343"/>
      <c r="H3" s="348"/>
      <c r="I3" s="113" t="s">
        <v>89</v>
      </c>
      <c r="J3" s="113" t="s">
        <v>88</v>
      </c>
      <c r="K3" s="113" t="s">
        <v>90</v>
      </c>
      <c r="L3" s="113" t="s">
        <v>91</v>
      </c>
      <c r="M3" s="113" t="s">
        <v>92</v>
      </c>
      <c r="N3" s="113" t="s">
        <v>93</v>
      </c>
    </row>
    <row r="4" spans="1:14" s="61" customFormat="1" ht="111" customHeight="1" x14ac:dyDescent="0.2">
      <c r="A4" s="60" t="s">
        <v>63</v>
      </c>
      <c r="B4" s="60" t="s">
        <v>423</v>
      </c>
      <c r="C4" s="64">
        <v>1</v>
      </c>
      <c r="D4" s="60" t="s">
        <v>259</v>
      </c>
      <c r="E4" s="71" t="s">
        <v>134</v>
      </c>
      <c r="F4" s="60" t="s">
        <v>113</v>
      </c>
      <c r="G4" s="64" t="s">
        <v>283</v>
      </c>
      <c r="H4" s="60" t="s">
        <v>424</v>
      </c>
      <c r="I4" s="114" t="s">
        <v>425</v>
      </c>
      <c r="J4" s="64" t="s">
        <v>136</v>
      </c>
      <c r="K4" s="64" t="s">
        <v>426</v>
      </c>
      <c r="L4" s="64" t="s">
        <v>427</v>
      </c>
      <c r="M4" s="60" t="s">
        <v>428</v>
      </c>
      <c r="N4" s="64" t="s">
        <v>295</v>
      </c>
    </row>
    <row r="5" spans="1:14" s="61" customFormat="1" ht="87" customHeight="1" x14ac:dyDescent="0.2">
      <c r="A5" s="60" t="s">
        <v>68</v>
      </c>
      <c r="B5" s="62" t="s">
        <v>166</v>
      </c>
      <c r="C5" s="64">
        <v>10</v>
      </c>
      <c r="D5" s="60" t="s">
        <v>337</v>
      </c>
      <c r="E5" s="71" t="s">
        <v>138</v>
      </c>
      <c r="F5" s="60" t="s">
        <v>115</v>
      </c>
      <c r="G5" s="64">
        <v>11</v>
      </c>
      <c r="H5" s="60" t="s">
        <v>464</v>
      </c>
      <c r="I5" s="114" t="s">
        <v>334</v>
      </c>
      <c r="J5" s="64" t="s">
        <v>319</v>
      </c>
      <c r="K5" s="64" t="s">
        <v>462</v>
      </c>
      <c r="L5" s="64" t="s">
        <v>463</v>
      </c>
      <c r="M5" s="60" t="s">
        <v>335</v>
      </c>
      <c r="N5" s="64" t="s">
        <v>295</v>
      </c>
    </row>
    <row r="6" spans="1:14" s="61" customFormat="1" ht="66.75" customHeight="1" x14ac:dyDescent="0.2">
      <c r="A6" s="60" t="s">
        <v>68</v>
      </c>
      <c r="B6" s="62" t="s">
        <v>468</v>
      </c>
      <c r="C6" s="64">
        <v>12</v>
      </c>
      <c r="D6" s="60" t="s">
        <v>336</v>
      </c>
      <c r="E6" s="71" t="s">
        <v>138</v>
      </c>
      <c r="F6" s="60" t="s">
        <v>117</v>
      </c>
      <c r="G6" s="64">
        <v>13</v>
      </c>
      <c r="H6" s="60" t="s">
        <v>469</v>
      </c>
      <c r="I6" s="114" t="s">
        <v>174</v>
      </c>
      <c r="J6" s="64" t="s">
        <v>319</v>
      </c>
      <c r="K6" s="64" t="s">
        <v>341</v>
      </c>
      <c r="L6" s="64" t="s">
        <v>427</v>
      </c>
      <c r="M6" s="60" t="s">
        <v>343</v>
      </c>
      <c r="N6" s="64" t="s">
        <v>295</v>
      </c>
    </row>
    <row r="7" spans="1:14" s="61" customFormat="1" ht="60" customHeight="1" x14ac:dyDescent="0.2">
      <c r="A7" s="60" t="s">
        <v>75</v>
      </c>
      <c r="B7" s="62" t="s">
        <v>486</v>
      </c>
      <c r="C7" s="64">
        <v>21</v>
      </c>
      <c r="D7" s="60" t="s">
        <v>384</v>
      </c>
      <c r="E7" s="71" t="s">
        <v>138</v>
      </c>
      <c r="F7" s="60" t="s">
        <v>118</v>
      </c>
      <c r="G7" s="64">
        <v>22</v>
      </c>
      <c r="H7" s="72" t="s">
        <v>487</v>
      </c>
      <c r="I7" s="115" t="s">
        <v>488</v>
      </c>
      <c r="J7" s="72" t="s">
        <v>207</v>
      </c>
      <c r="K7" s="64" t="s">
        <v>443</v>
      </c>
      <c r="L7" s="64" t="s">
        <v>308</v>
      </c>
      <c r="M7" s="60" t="s">
        <v>352</v>
      </c>
      <c r="N7" s="64" t="s">
        <v>295</v>
      </c>
    </row>
    <row r="8" spans="1:14" s="61" customFormat="1" ht="94.5" customHeight="1" x14ac:dyDescent="0.2">
      <c r="A8" s="60" t="s">
        <v>77</v>
      </c>
      <c r="B8" s="62" t="s">
        <v>499</v>
      </c>
      <c r="C8" s="64">
        <v>24</v>
      </c>
      <c r="D8" s="60" t="s">
        <v>378</v>
      </c>
      <c r="E8" s="71" t="s">
        <v>138</v>
      </c>
      <c r="F8" s="60" t="s">
        <v>118</v>
      </c>
      <c r="G8" s="64">
        <v>25</v>
      </c>
      <c r="H8" s="72" t="s">
        <v>500</v>
      </c>
      <c r="I8" s="115" t="s">
        <v>501</v>
      </c>
      <c r="J8" s="72" t="s">
        <v>78</v>
      </c>
      <c r="K8" s="64" t="s">
        <v>426</v>
      </c>
      <c r="L8" s="64" t="s">
        <v>427</v>
      </c>
      <c r="M8" s="60" t="s">
        <v>355</v>
      </c>
      <c r="N8" s="64" t="s">
        <v>295</v>
      </c>
    </row>
    <row r="9" spans="1:14" s="61" customFormat="1" ht="107.25" customHeight="1" x14ac:dyDescent="0.2">
      <c r="A9" s="60" t="s">
        <v>79</v>
      </c>
      <c r="B9" s="78" t="s">
        <v>512</v>
      </c>
      <c r="C9" s="64">
        <v>28</v>
      </c>
      <c r="D9" s="72" t="s">
        <v>376</v>
      </c>
      <c r="E9" s="72" t="s">
        <v>250</v>
      </c>
      <c r="F9" s="60" t="s">
        <v>118</v>
      </c>
      <c r="G9" s="64">
        <v>29</v>
      </c>
      <c r="H9" s="72" t="s">
        <v>513</v>
      </c>
      <c r="I9" s="116" t="s">
        <v>514</v>
      </c>
      <c r="J9" s="72" t="s">
        <v>228</v>
      </c>
      <c r="K9" s="64" t="s">
        <v>466</v>
      </c>
      <c r="L9" s="64" t="s">
        <v>467</v>
      </c>
      <c r="M9" s="60" t="s">
        <v>356</v>
      </c>
      <c r="N9" s="64" t="s">
        <v>295</v>
      </c>
    </row>
  </sheetData>
  <mergeCells count="9">
    <mergeCell ref="G2:G3"/>
    <mergeCell ref="H2:H3"/>
    <mergeCell ref="I2:N2"/>
    <mergeCell ref="A2:A3"/>
    <mergeCell ref="B2:B3"/>
    <mergeCell ref="C2:C3"/>
    <mergeCell ref="D2:D3"/>
    <mergeCell ref="E2:E3"/>
    <mergeCell ref="F2:F3"/>
  </mergeCells>
  <dataValidations count="3">
    <dataValidation type="list" allowBlank="1" showInputMessage="1" showErrorMessage="1" sqref="A4:A9" xr:uid="{00000000-0002-0000-0500-000000000000}">
      <formula1>RIESGOS</formula1>
    </dataValidation>
    <dataValidation type="list" allowBlank="1" showInputMessage="1" showErrorMessage="1" sqref="E4:E9" xr:uid="{00000000-0002-0000-0500-000001000000}">
      <formula1>"Riesgo de Gestión, Riesgo de Corrupción, Riesgo de Seguridad de la Información"</formula1>
    </dataValidation>
    <dataValidation type="list" allowBlank="1" showInputMessage="1" showErrorMessage="1" sqref="F4:F9" xr:uid="{00000000-0002-0000-0500-000002000000}">
      <formula1>CLASIFICACION_RIESGOS</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J56"/>
  <sheetViews>
    <sheetView zoomScaleNormal="100" zoomScaleSheetLayoutView="78" workbookViewId="0">
      <selection sqref="A1:XFD1048576"/>
    </sheetView>
  </sheetViews>
  <sheetFormatPr baseColWidth="10" defaultColWidth="11.42578125" defaultRowHeight="15" x14ac:dyDescent="0.25"/>
  <cols>
    <col min="1" max="1" width="24" style="81" customWidth="1"/>
    <col min="2" max="2" width="13.28515625" style="81" customWidth="1"/>
    <col min="3" max="3" width="15.42578125" style="81" customWidth="1"/>
    <col min="4" max="4" width="24" style="81" customWidth="1"/>
    <col min="5" max="5" width="4" style="39" customWidth="1"/>
    <col min="6" max="6" width="24" style="81" customWidth="1"/>
    <col min="7" max="7" width="27" style="39" customWidth="1"/>
    <col min="8" max="8" width="24" style="39" customWidth="1"/>
    <col min="9" max="9" width="5.5703125" style="39" customWidth="1"/>
    <col min="10" max="10" width="3.42578125" style="81" customWidth="1"/>
    <col min="11" max="11" width="4.7109375" style="81" bestFit="1" customWidth="1"/>
    <col min="12" max="12" width="3.42578125" style="81" customWidth="1"/>
    <col min="13" max="13" width="4.7109375" style="81" bestFit="1" customWidth="1"/>
    <col min="14" max="14" width="3.42578125" style="81" customWidth="1"/>
    <col min="15" max="15" width="4" style="39" customWidth="1"/>
    <col min="16" max="16" width="30.28515625" style="81" customWidth="1"/>
    <col min="17" max="18" width="3.7109375" style="39" customWidth="1"/>
    <col min="19" max="27" width="3.140625" style="81" customWidth="1"/>
    <col min="28" max="29" width="26" style="81" customWidth="1"/>
    <col min="30" max="30" width="19.28515625" style="39" customWidth="1"/>
    <col min="31" max="32" width="11.42578125" style="39" customWidth="1"/>
    <col min="33" max="33" width="31.5703125" style="81" customWidth="1"/>
    <col min="34" max="34" width="11.42578125" style="39"/>
    <col min="35" max="35" width="2.140625" style="81" customWidth="1"/>
    <col min="36" max="16384" width="11.42578125" style="81"/>
  </cols>
  <sheetData>
    <row r="1" spans="1:36" s="118" customFormat="1" ht="30" customHeight="1" x14ac:dyDescent="0.25">
      <c r="A1" s="379"/>
      <c r="B1" s="380"/>
      <c r="C1" s="380"/>
      <c r="D1" s="359" t="s">
        <v>119</v>
      </c>
      <c r="E1" s="359"/>
      <c r="F1" s="359"/>
      <c r="G1" s="359"/>
      <c r="H1" s="359"/>
      <c r="I1" s="359"/>
      <c r="J1" s="359"/>
      <c r="K1" s="359"/>
      <c r="L1" s="359"/>
      <c r="M1" s="359"/>
      <c r="N1" s="359"/>
      <c r="O1" s="359"/>
      <c r="P1" s="359"/>
      <c r="Q1" s="359"/>
      <c r="R1" s="359"/>
      <c r="S1" s="359"/>
      <c r="T1" s="359"/>
      <c r="U1" s="359"/>
      <c r="V1" s="359"/>
      <c r="W1" s="359"/>
      <c r="X1" s="359"/>
      <c r="Y1" s="359"/>
      <c r="Z1" s="359"/>
      <c r="AA1" s="359"/>
      <c r="AB1" s="359"/>
      <c r="AC1" s="359"/>
      <c r="AD1" s="359"/>
      <c r="AE1" s="359"/>
      <c r="AF1" s="359"/>
      <c r="AG1" s="359"/>
      <c r="AH1" s="360"/>
    </row>
    <row r="2" spans="1:36" s="118" customFormat="1" ht="30" customHeight="1" x14ac:dyDescent="0.25">
      <c r="A2" s="381"/>
      <c r="B2" s="334"/>
      <c r="C2" s="334"/>
      <c r="D2" s="330" t="s">
        <v>120</v>
      </c>
      <c r="E2" s="330"/>
      <c r="F2" s="330"/>
      <c r="G2" s="330"/>
      <c r="H2" s="330"/>
      <c r="I2" s="330"/>
      <c r="J2" s="330"/>
      <c r="K2" s="330"/>
      <c r="L2" s="330"/>
      <c r="M2" s="330"/>
      <c r="N2" s="330"/>
      <c r="O2" s="330"/>
      <c r="P2" s="330"/>
      <c r="Q2" s="330"/>
      <c r="R2" s="330"/>
      <c r="S2" s="330"/>
      <c r="T2" s="330"/>
      <c r="U2" s="330"/>
      <c r="V2" s="330"/>
      <c r="W2" s="330"/>
      <c r="X2" s="330"/>
      <c r="Y2" s="330"/>
      <c r="Z2" s="330"/>
      <c r="AA2" s="330"/>
      <c r="AB2" s="331" t="s">
        <v>121</v>
      </c>
      <c r="AC2" s="331"/>
      <c r="AD2" s="331"/>
      <c r="AE2" s="331"/>
      <c r="AF2" s="332">
        <v>44295</v>
      </c>
      <c r="AG2" s="332"/>
      <c r="AH2" s="362"/>
    </row>
    <row r="3" spans="1:36" s="118" customFormat="1" ht="30" customHeight="1" x14ac:dyDescent="0.25">
      <c r="A3" s="381"/>
      <c r="B3" s="334"/>
      <c r="C3" s="334"/>
      <c r="D3" s="330"/>
      <c r="E3" s="330"/>
      <c r="F3" s="330"/>
      <c r="G3" s="330"/>
      <c r="H3" s="330"/>
      <c r="I3" s="330"/>
      <c r="J3" s="330"/>
      <c r="K3" s="330"/>
      <c r="L3" s="330"/>
      <c r="M3" s="330"/>
      <c r="N3" s="330"/>
      <c r="O3" s="330"/>
      <c r="P3" s="330"/>
      <c r="Q3" s="330"/>
      <c r="R3" s="330"/>
      <c r="S3" s="330"/>
      <c r="T3" s="330"/>
      <c r="U3" s="330"/>
      <c r="V3" s="330"/>
      <c r="W3" s="330"/>
      <c r="X3" s="330"/>
      <c r="Y3" s="330"/>
      <c r="Z3" s="330"/>
      <c r="AA3" s="330"/>
      <c r="AB3" s="331" t="s">
        <v>122</v>
      </c>
      <c r="AC3" s="331"/>
      <c r="AD3" s="331"/>
      <c r="AE3" s="331"/>
      <c r="AF3" s="333" t="s">
        <v>123</v>
      </c>
      <c r="AG3" s="333"/>
      <c r="AH3" s="362"/>
    </row>
    <row r="4" spans="1:36" s="118" customFormat="1" ht="33.950000000000003" customHeight="1" x14ac:dyDescent="0.25">
      <c r="A4" s="376" t="s">
        <v>418</v>
      </c>
      <c r="B4" s="334"/>
      <c r="C4" s="334"/>
      <c r="D4" s="330"/>
      <c r="E4" s="330"/>
      <c r="F4" s="330"/>
      <c r="G4" s="330"/>
      <c r="H4" s="330"/>
      <c r="I4" s="330"/>
      <c r="J4" s="330"/>
      <c r="K4" s="330"/>
      <c r="L4" s="330"/>
      <c r="M4" s="330"/>
      <c r="N4" s="330"/>
      <c r="O4" s="330"/>
      <c r="P4" s="330"/>
      <c r="Q4" s="330"/>
      <c r="R4" s="330"/>
      <c r="S4" s="330"/>
      <c r="T4" s="330"/>
      <c r="U4" s="330"/>
      <c r="V4" s="330"/>
      <c r="W4" s="330"/>
      <c r="X4" s="330"/>
      <c r="Y4" s="330"/>
      <c r="Z4" s="330"/>
      <c r="AA4" s="330"/>
      <c r="AB4" s="363" t="s">
        <v>419</v>
      </c>
      <c r="AC4" s="364"/>
      <c r="AD4" s="364"/>
      <c r="AE4" s="364"/>
      <c r="AF4" s="364"/>
      <c r="AG4" s="364"/>
      <c r="AH4" s="365"/>
    </row>
    <row r="5" spans="1:36" s="118" customFormat="1" ht="33.950000000000003" customHeight="1" thickBot="1" x14ac:dyDescent="0.3">
      <c r="A5" s="377" t="s">
        <v>127</v>
      </c>
      <c r="B5" s="378"/>
      <c r="C5" s="378"/>
      <c r="D5" s="361"/>
      <c r="E5" s="361"/>
      <c r="F5" s="361"/>
      <c r="G5" s="361"/>
      <c r="H5" s="361"/>
      <c r="I5" s="361"/>
      <c r="J5" s="361"/>
      <c r="K5" s="361"/>
      <c r="L5" s="361"/>
      <c r="M5" s="361"/>
      <c r="N5" s="361"/>
      <c r="O5" s="361"/>
      <c r="P5" s="361"/>
      <c r="Q5" s="361"/>
      <c r="R5" s="361"/>
      <c r="S5" s="361"/>
      <c r="T5" s="361"/>
      <c r="U5" s="361"/>
      <c r="V5" s="361"/>
      <c r="W5" s="361"/>
      <c r="X5" s="361"/>
      <c r="Y5" s="361"/>
      <c r="Z5" s="361"/>
      <c r="AA5" s="361"/>
      <c r="AB5" s="353" t="s">
        <v>128</v>
      </c>
      <c r="AC5" s="353"/>
      <c r="AD5" s="353"/>
      <c r="AE5" s="353"/>
      <c r="AF5" s="354" t="s">
        <v>422</v>
      </c>
      <c r="AG5" s="354"/>
      <c r="AH5" s="355"/>
    </row>
    <row r="6" spans="1:36" ht="17.100000000000001" customHeight="1" x14ac:dyDescent="0.25"/>
    <row r="7" spans="1:36" ht="20.100000000000001" customHeight="1" x14ac:dyDescent="0.25">
      <c r="A7" s="366" t="s">
        <v>420</v>
      </c>
      <c r="B7" s="366"/>
      <c r="C7" s="382" t="s">
        <v>665</v>
      </c>
      <c r="D7" s="382"/>
      <c r="E7" s="382"/>
      <c r="F7" s="382"/>
      <c r="H7" s="383" t="s">
        <v>421</v>
      </c>
      <c r="I7" s="383"/>
      <c r="J7" s="382">
        <v>1</v>
      </c>
      <c r="K7" s="382"/>
      <c r="L7" s="382"/>
      <c r="M7" s="382"/>
      <c r="N7" s="382"/>
      <c r="O7" s="382"/>
      <c r="P7" s="382"/>
    </row>
    <row r="8" spans="1:36" ht="17.100000000000001" customHeight="1" x14ac:dyDescent="0.25"/>
    <row r="9" spans="1:36" ht="18" customHeight="1" x14ac:dyDescent="0.25">
      <c r="A9" s="369" t="s">
        <v>110</v>
      </c>
      <c r="B9" s="369"/>
      <c r="C9" s="369"/>
      <c r="D9" s="369"/>
      <c r="E9" s="369"/>
      <c r="F9" s="369"/>
      <c r="G9" s="369"/>
      <c r="H9" s="369"/>
      <c r="I9" s="369"/>
      <c r="J9" s="369"/>
      <c r="K9" s="369"/>
      <c r="L9" s="369"/>
      <c r="M9" s="369"/>
      <c r="N9" s="369"/>
      <c r="O9" s="371" t="s">
        <v>95</v>
      </c>
      <c r="P9" s="371"/>
      <c r="Q9" s="371"/>
      <c r="R9" s="371"/>
      <c r="S9" s="371"/>
      <c r="T9" s="371"/>
      <c r="U9" s="371"/>
      <c r="V9" s="371"/>
      <c r="W9" s="371"/>
      <c r="X9" s="371"/>
      <c r="Y9" s="371"/>
      <c r="Z9" s="371"/>
      <c r="AA9" s="371"/>
      <c r="AB9" s="321" t="s">
        <v>94</v>
      </c>
      <c r="AC9" s="321"/>
      <c r="AD9" s="321"/>
      <c r="AE9" s="321"/>
      <c r="AF9" s="321"/>
      <c r="AG9" s="321"/>
      <c r="AH9" s="321"/>
    </row>
    <row r="10" spans="1:36" ht="25.5" customHeight="1" x14ac:dyDescent="0.25">
      <c r="A10" s="369" t="s">
        <v>57</v>
      </c>
      <c r="B10" s="369" t="s">
        <v>106</v>
      </c>
      <c r="C10" s="369" t="s">
        <v>86</v>
      </c>
      <c r="D10" s="369" t="s">
        <v>107</v>
      </c>
      <c r="E10" s="375" t="s">
        <v>131</v>
      </c>
      <c r="F10" s="369" t="s">
        <v>108</v>
      </c>
      <c r="G10" s="373" t="s">
        <v>0</v>
      </c>
      <c r="H10" s="369" t="s">
        <v>111</v>
      </c>
      <c r="I10" s="372" t="s">
        <v>82</v>
      </c>
      <c r="J10" s="372"/>
      <c r="K10" s="372"/>
      <c r="L10" s="372"/>
      <c r="M10" s="372"/>
      <c r="N10" s="372"/>
      <c r="O10" s="374" t="s">
        <v>105</v>
      </c>
      <c r="P10" s="371" t="s">
        <v>96</v>
      </c>
      <c r="Q10" s="371" t="s">
        <v>104</v>
      </c>
      <c r="R10" s="371"/>
      <c r="S10" s="371"/>
      <c r="T10" s="371"/>
      <c r="U10" s="371"/>
      <c r="V10" s="371"/>
      <c r="W10" s="371"/>
      <c r="X10" s="371" t="s">
        <v>83</v>
      </c>
      <c r="Y10" s="371"/>
      <c r="Z10" s="371"/>
      <c r="AA10" s="371"/>
      <c r="AB10" s="321" t="s">
        <v>87</v>
      </c>
      <c r="AC10" s="321"/>
      <c r="AD10" s="321"/>
      <c r="AE10" s="321"/>
      <c r="AF10" s="321"/>
      <c r="AG10" s="321"/>
      <c r="AH10" s="321"/>
    </row>
    <row r="11" spans="1:36" s="39" customFormat="1" ht="69.75" x14ac:dyDescent="0.25">
      <c r="A11" s="369"/>
      <c r="B11" s="369"/>
      <c r="C11" s="369"/>
      <c r="D11" s="369"/>
      <c r="E11" s="375"/>
      <c r="F11" s="369"/>
      <c r="G11" s="373"/>
      <c r="H11" s="369"/>
      <c r="I11" s="37" t="s">
        <v>101</v>
      </c>
      <c r="J11" s="37" t="s">
        <v>84</v>
      </c>
      <c r="K11" s="37" t="s">
        <v>284</v>
      </c>
      <c r="L11" s="37" t="s">
        <v>109</v>
      </c>
      <c r="M11" s="37" t="s">
        <v>284</v>
      </c>
      <c r="N11" s="37" t="s">
        <v>85</v>
      </c>
      <c r="O11" s="374"/>
      <c r="P11" s="371"/>
      <c r="Q11" s="38" t="s">
        <v>84</v>
      </c>
      <c r="R11" s="38" t="s">
        <v>86</v>
      </c>
      <c r="S11" s="38" t="s">
        <v>0</v>
      </c>
      <c r="T11" s="38" t="s">
        <v>98</v>
      </c>
      <c r="U11" s="38" t="s">
        <v>100</v>
      </c>
      <c r="V11" s="38" t="s">
        <v>101</v>
      </c>
      <c r="W11" s="38" t="s">
        <v>102</v>
      </c>
      <c r="X11" s="38" t="s">
        <v>84</v>
      </c>
      <c r="Y11" s="38" t="s">
        <v>86</v>
      </c>
      <c r="Z11" s="38" t="s">
        <v>85</v>
      </c>
      <c r="AA11" s="38" t="s">
        <v>103</v>
      </c>
      <c r="AB11" s="82" t="s">
        <v>89</v>
      </c>
      <c r="AC11" s="82" t="s">
        <v>531</v>
      </c>
      <c r="AD11" s="82" t="s">
        <v>88</v>
      </c>
      <c r="AE11" s="82" t="s">
        <v>90</v>
      </c>
      <c r="AF11" s="82" t="s">
        <v>91</v>
      </c>
      <c r="AG11" s="82" t="s">
        <v>92</v>
      </c>
      <c r="AH11" s="82" t="s">
        <v>93</v>
      </c>
    </row>
    <row r="12" spans="1:36" s="39" customFormat="1" ht="15.75" x14ac:dyDescent="0.25">
      <c r="A12" s="147"/>
      <c r="B12" s="147"/>
      <c r="C12" s="147"/>
      <c r="D12" s="147"/>
      <c r="E12" s="148"/>
      <c r="F12" s="147"/>
      <c r="G12" s="149"/>
      <c r="H12" s="147"/>
      <c r="I12" s="37"/>
      <c r="J12" s="37"/>
      <c r="K12" s="37"/>
      <c r="L12" s="37"/>
      <c r="M12" s="37"/>
      <c r="N12" s="37"/>
      <c r="O12" s="38"/>
      <c r="P12" s="133"/>
      <c r="Q12" s="38"/>
      <c r="R12" s="38"/>
      <c r="S12" s="38"/>
      <c r="T12" s="38"/>
      <c r="U12" s="38"/>
      <c r="V12" s="38"/>
      <c r="W12" s="38"/>
      <c r="X12" s="38"/>
      <c r="Y12" s="38"/>
      <c r="Z12" s="38"/>
      <c r="AA12" s="38"/>
      <c r="AB12" s="82"/>
      <c r="AC12" s="82"/>
      <c r="AD12" s="82"/>
      <c r="AE12" s="82"/>
      <c r="AF12" s="82"/>
      <c r="AG12" s="82"/>
      <c r="AH12" s="82"/>
    </row>
    <row r="13" spans="1:36" s="117" customFormat="1" ht="79.5" customHeight="1" x14ac:dyDescent="0.25">
      <c r="A13" s="60" t="s">
        <v>63</v>
      </c>
      <c r="B13" s="60" t="s">
        <v>133</v>
      </c>
      <c r="C13" s="64" t="s">
        <v>247</v>
      </c>
      <c r="D13" s="60" t="s">
        <v>546</v>
      </c>
      <c r="E13" s="64">
        <v>1</v>
      </c>
      <c r="F13" s="60" t="s">
        <v>259</v>
      </c>
      <c r="G13" s="71" t="s">
        <v>134</v>
      </c>
      <c r="H13" s="64" t="s">
        <v>113</v>
      </c>
      <c r="I13" s="71">
        <f>1*10*12</f>
        <v>120</v>
      </c>
      <c r="J13" s="66" t="s">
        <v>45</v>
      </c>
      <c r="K13" s="129">
        <v>0.6</v>
      </c>
      <c r="L13" s="67" t="s">
        <v>39</v>
      </c>
      <c r="M13" s="129">
        <v>0.8</v>
      </c>
      <c r="N13" s="66" t="s">
        <v>41</v>
      </c>
      <c r="O13" s="64">
        <v>1</v>
      </c>
      <c r="P13" s="60" t="s">
        <v>586</v>
      </c>
      <c r="Q13" s="64" t="s">
        <v>287</v>
      </c>
      <c r="R13" s="64"/>
      <c r="S13" s="66" t="s">
        <v>288</v>
      </c>
      <c r="T13" s="66" t="s">
        <v>289</v>
      </c>
      <c r="U13" s="66" t="s">
        <v>290</v>
      </c>
      <c r="V13" s="66" t="s">
        <v>266</v>
      </c>
      <c r="W13" s="66" t="s">
        <v>291</v>
      </c>
      <c r="X13" s="66" t="s">
        <v>40</v>
      </c>
      <c r="Y13" s="70" t="s">
        <v>38</v>
      </c>
      <c r="Z13" s="66" t="s">
        <v>286</v>
      </c>
      <c r="AA13" s="66" t="s">
        <v>292</v>
      </c>
      <c r="AB13" s="60" t="s">
        <v>587</v>
      </c>
      <c r="AC13" s="123" t="s">
        <v>547</v>
      </c>
      <c r="AD13" s="121" t="s">
        <v>310</v>
      </c>
      <c r="AE13" s="64" t="s">
        <v>426</v>
      </c>
      <c r="AF13" s="64" t="s">
        <v>427</v>
      </c>
      <c r="AG13" s="60" t="s">
        <v>428</v>
      </c>
      <c r="AH13" s="64" t="s">
        <v>295</v>
      </c>
    </row>
    <row r="14" spans="1:36" s="117" customFormat="1" ht="90" x14ac:dyDescent="0.25">
      <c r="A14" s="60" t="s">
        <v>63</v>
      </c>
      <c r="B14" s="60" t="s">
        <v>137</v>
      </c>
      <c r="C14" s="64" t="s">
        <v>247</v>
      </c>
      <c r="D14" s="60" t="s">
        <v>429</v>
      </c>
      <c r="E14" s="64">
        <v>2</v>
      </c>
      <c r="F14" s="60" t="s">
        <v>430</v>
      </c>
      <c r="G14" s="71" t="s">
        <v>138</v>
      </c>
      <c r="H14" s="64" t="s">
        <v>118</v>
      </c>
      <c r="I14" s="71">
        <v>500</v>
      </c>
      <c r="J14" s="66" t="s">
        <v>285</v>
      </c>
      <c r="K14" s="129">
        <v>0.8</v>
      </c>
      <c r="L14" s="68" t="s">
        <v>42</v>
      </c>
      <c r="M14" s="129">
        <v>0.6</v>
      </c>
      <c r="N14" s="66" t="s">
        <v>286</v>
      </c>
      <c r="O14" s="64">
        <v>2</v>
      </c>
      <c r="P14" s="60" t="s">
        <v>589</v>
      </c>
      <c r="Q14" s="64" t="s">
        <v>287</v>
      </c>
      <c r="R14" s="64"/>
      <c r="S14" s="66" t="s">
        <v>288</v>
      </c>
      <c r="T14" s="66" t="s">
        <v>289</v>
      </c>
      <c r="U14" s="66" t="s">
        <v>302</v>
      </c>
      <c r="V14" s="66" t="s">
        <v>303</v>
      </c>
      <c r="W14" s="66" t="s">
        <v>291</v>
      </c>
      <c r="X14" s="66" t="s">
        <v>40</v>
      </c>
      <c r="Y14" s="69" t="s">
        <v>44</v>
      </c>
      <c r="Z14" s="68" t="s">
        <v>42</v>
      </c>
      <c r="AA14" s="66" t="s">
        <v>292</v>
      </c>
      <c r="AB14" s="60" t="s">
        <v>588</v>
      </c>
      <c r="AC14" s="123" t="s">
        <v>565</v>
      </c>
      <c r="AD14" s="64" t="s">
        <v>136</v>
      </c>
      <c r="AE14" s="64" t="s">
        <v>426</v>
      </c>
      <c r="AF14" s="64" t="s">
        <v>427</v>
      </c>
      <c r="AG14" s="60" t="s">
        <v>668</v>
      </c>
      <c r="AH14" s="64" t="s">
        <v>295</v>
      </c>
    </row>
    <row r="15" spans="1:36" s="117" customFormat="1" ht="62.25" customHeight="1" x14ac:dyDescent="0.25">
      <c r="A15" s="124" t="s">
        <v>63</v>
      </c>
      <c r="B15" s="124" t="s">
        <v>133</v>
      </c>
      <c r="C15" s="125" t="s">
        <v>247</v>
      </c>
      <c r="D15" s="124" t="s">
        <v>434</v>
      </c>
      <c r="E15" s="125"/>
      <c r="F15" s="124" t="s">
        <v>269</v>
      </c>
      <c r="G15" s="126" t="s">
        <v>138</v>
      </c>
      <c r="H15" s="125" t="s">
        <v>118</v>
      </c>
      <c r="I15" s="126">
        <v>500</v>
      </c>
      <c r="J15" s="67" t="s">
        <v>285</v>
      </c>
      <c r="K15" s="130">
        <v>0.8</v>
      </c>
      <c r="L15" s="67" t="s">
        <v>42</v>
      </c>
      <c r="M15" s="130">
        <v>0.6</v>
      </c>
      <c r="N15" s="67" t="s">
        <v>286</v>
      </c>
      <c r="O15" s="125">
        <v>4</v>
      </c>
      <c r="P15" s="124" t="s">
        <v>435</v>
      </c>
      <c r="Q15" s="125" t="s">
        <v>287</v>
      </c>
      <c r="R15" s="125"/>
      <c r="S15" s="67" t="s">
        <v>288</v>
      </c>
      <c r="T15" s="67" t="s">
        <v>289</v>
      </c>
      <c r="U15" s="67" t="s">
        <v>290</v>
      </c>
      <c r="V15" s="67" t="s">
        <v>266</v>
      </c>
      <c r="W15" s="67" t="s">
        <v>291</v>
      </c>
      <c r="X15" s="67" t="s">
        <v>304</v>
      </c>
      <c r="Y15" s="67" t="s">
        <v>44</v>
      </c>
      <c r="Z15" s="67" t="s">
        <v>43</v>
      </c>
      <c r="AA15" s="67" t="s">
        <v>292</v>
      </c>
      <c r="AB15" s="124" t="s">
        <v>436</v>
      </c>
      <c r="AC15" s="124"/>
      <c r="AD15" s="125" t="s">
        <v>136</v>
      </c>
      <c r="AE15" s="127">
        <v>44651</v>
      </c>
      <c r="AF15" s="125" t="s">
        <v>437</v>
      </c>
      <c r="AG15" s="124" t="s">
        <v>306</v>
      </c>
      <c r="AH15" s="125" t="s">
        <v>295</v>
      </c>
    </row>
    <row r="16" spans="1:36" s="117" customFormat="1" ht="62.25" customHeight="1" x14ac:dyDescent="0.25">
      <c r="A16" s="139" t="s">
        <v>63</v>
      </c>
      <c r="B16" s="139" t="s">
        <v>137</v>
      </c>
      <c r="C16" s="141" t="s">
        <v>247</v>
      </c>
      <c r="D16" s="139" t="s">
        <v>562</v>
      </c>
      <c r="E16" s="150">
        <v>3</v>
      </c>
      <c r="F16" s="139" t="s">
        <v>563</v>
      </c>
      <c r="G16" s="140" t="s">
        <v>138</v>
      </c>
      <c r="H16" s="141" t="s">
        <v>118</v>
      </c>
      <c r="I16" s="71">
        <v>24</v>
      </c>
      <c r="J16" s="66" t="s">
        <v>40</v>
      </c>
      <c r="K16" s="129">
        <v>0.4</v>
      </c>
      <c r="L16" s="70" t="s">
        <v>38</v>
      </c>
      <c r="M16" s="129">
        <v>0.8</v>
      </c>
      <c r="N16" s="66" t="s">
        <v>286</v>
      </c>
      <c r="O16" s="64">
        <v>3</v>
      </c>
      <c r="P16" s="122" t="s">
        <v>655</v>
      </c>
      <c r="Q16" s="64" t="s">
        <v>287</v>
      </c>
      <c r="R16" s="64" t="s">
        <v>287</v>
      </c>
      <c r="S16" s="66" t="s">
        <v>288</v>
      </c>
      <c r="T16" s="66" t="s">
        <v>289</v>
      </c>
      <c r="U16" s="66" t="s">
        <v>290</v>
      </c>
      <c r="V16" s="66" t="s">
        <v>266</v>
      </c>
      <c r="W16" s="66" t="s">
        <v>291</v>
      </c>
      <c r="X16" s="66" t="s">
        <v>45</v>
      </c>
      <c r="Y16" s="68" t="s">
        <v>42</v>
      </c>
      <c r="Z16" s="66" t="s">
        <v>42</v>
      </c>
      <c r="AA16" s="66" t="s">
        <v>292</v>
      </c>
      <c r="AB16" s="144" t="s">
        <v>653</v>
      </c>
      <c r="AC16" s="144" t="s">
        <v>654</v>
      </c>
      <c r="AD16" s="143" t="s">
        <v>564</v>
      </c>
      <c r="AE16" s="145">
        <v>45107</v>
      </c>
      <c r="AF16" s="141" t="s">
        <v>360</v>
      </c>
      <c r="AG16" s="144" t="s">
        <v>667</v>
      </c>
      <c r="AH16" s="140" t="s">
        <v>295</v>
      </c>
      <c r="AI16" s="81"/>
      <c r="AJ16" s="134" t="s">
        <v>664</v>
      </c>
    </row>
    <row r="17" spans="1:34" s="117" customFormat="1" ht="123.75" x14ac:dyDescent="0.25">
      <c r="A17" s="60" t="s">
        <v>65</v>
      </c>
      <c r="B17" s="60" t="s">
        <v>133</v>
      </c>
      <c r="C17" s="64" t="s">
        <v>247</v>
      </c>
      <c r="D17" s="60" t="s">
        <v>151</v>
      </c>
      <c r="E17" s="64">
        <v>4</v>
      </c>
      <c r="F17" s="60" t="s">
        <v>530</v>
      </c>
      <c r="G17" s="71" t="s">
        <v>138</v>
      </c>
      <c r="H17" s="64" t="s">
        <v>113</v>
      </c>
      <c r="I17" s="71">
        <v>24</v>
      </c>
      <c r="J17" s="66" t="s">
        <v>40</v>
      </c>
      <c r="K17" s="129">
        <v>0.4</v>
      </c>
      <c r="L17" s="70" t="s">
        <v>38</v>
      </c>
      <c r="M17" s="129">
        <v>0.8</v>
      </c>
      <c r="N17" s="66" t="s">
        <v>286</v>
      </c>
      <c r="O17" s="64">
        <v>4</v>
      </c>
      <c r="P17" s="60" t="s">
        <v>590</v>
      </c>
      <c r="Q17" s="64" t="s">
        <v>287</v>
      </c>
      <c r="R17" s="64" t="s">
        <v>287</v>
      </c>
      <c r="S17" s="66" t="s">
        <v>288</v>
      </c>
      <c r="T17" s="66" t="s">
        <v>289</v>
      </c>
      <c r="U17" s="66" t="s">
        <v>290</v>
      </c>
      <c r="V17" s="66" t="s">
        <v>266</v>
      </c>
      <c r="W17" s="66" t="s">
        <v>291</v>
      </c>
      <c r="X17" s="66" t="s">
        <v>45</v>
      </c>
      <c r="Y17" s="68" t="s">
        <v>42</v>
      </c>
      <c r="Z17" s="66" t="s">
        <v>42</v>
      </c>
      <c r="AA17" s="66" t="s">
        <v>292</v>
      </c>
      <c r="AB17" s="60" t="s">
        <v>591</v>
      </c>
      <c r="AC17" s="123" t="s">
        <v>548</v>
      </c>
      <c r="AD17" s="64" t="s">
        <v>310</v>
      </c>
      <c r="AE17" s="64" t="s">
        <v>426</v>
      </c>
      <c r="AF17" s="64" t="s">
        <v>427</v>
      </c>
      <c r="AG17" s="60" t="s">
        <v>439</v>
      </c>
      <c r="AH17" s="64" t="s">
        <v>295</v>
      </c>
    </row>
    <row r="18" spans="1:34" s="117" customFormat="1" ht="90" x14ac:dyDescent="0.25">
      <c r="A18" s="60" t="s">
        <v>66</v>
      </c>
      <c r="B18" s="123" t="s">
        <v>133</v>
      </c>
      <c r="C18" s="121" t="s">
        <v>247</v>
      </c>
      <c r="D18" s="123" t="s">
        <v>573</v>
      </c>
      <c r="E18" s="121">
        <v>5</v>
      </c>
      <c r="F18" s="123" t="s">
        <v>441</v>
      </c>
      <c r="G18" s="131" t="s">
        <v>134</v>
      </c>
      <c r="H18" s="64" t="s">
        <v>113</v>
      </c>
      <c r="I18" s="71">
        <f>12*100</f>
        <v>1200</v>
      </c>
      <c r="J18" s="66" t="s">
        <v>285</v>
      </c>
      <c r="K18" s="129">
        <v>0.8</v>
      </c>
      <c r="L18" s="67" t="s">
        <v>39</v>
      </c>
      <c r="M18" s="129">
        <v>1</v>
      </c>
      <c r="N18" s="66" t="s">
        <v>41</v>
      </c>
      <c r="O18" s="64">
        <v>5</v>
      </c>
      <c r="P18" s="123" t="s">
        <v>592</v>
      </c>
      <c r="Q18" s="64" t="s">
        <v>287</v>
      </c>
      <c r="R18" s="64" t="s">
        <v>287</v>
      </c>
      <c r="S18" s="66" t="s">
        <v>288</v>
      </c>
      <c r="T18" s="66" t="s">
        <v>318</v>
      </c>
      <c r="U18" s="66" t="s">
        <v>290</v>
      </c>
      <c r="V18" s="66" t="s">
        <v>266</v>
      </c>
      <c r="W18" s="66" t="s">
        <v>291</v>
      </c>
      <c r="X18" s="66" t="s">
        <v>45</v>
      </c>
      <c r="Y18" s="70" t="s">
        <v>38</v>
      </c>
      <c r="Z18" s="66" t="s">
        <v>286</v>
      </c>
      <c r="AA18" s="66" t="s">
        <v>292</v>
      </c>
      <c r="AB18" s="123" t="s">
        <v>593</v>
      </c>
      <c r="AC18" s="123" t="s">
        <v>574</v>
      </c>
      <c r="AD18" s="121" t="s">
        <v>319</v>
      </c>
      <c r="AE18" s="121" t="s">
        <v>443</v>
      </c>
      <c r="AF18" s="121" t="s">
        <v>308</v>
      </c>
      <c r="AG18" s="123" t="s">
        <v>671</v>
      </c>
      <c r="AH18" s="121" t="s">
        <v>295</v>
      </c>
    </row>
    <row r="19" spans="1:34" s="117" customFormat="1" ht="134.25" customHeight="1" x14ac:dyDescent="0.25">
      <c r="A19" s="60" t="s">
        <v>66</v>
      </c>
      <c r="B19" s="60" t="s">
        <v>133</v>
      </c>
      <c r="C19" s="64" t="s">
        <v>247</v>
      </c>
      <c r="D19" s="60" t="s">
        <v>444</v>
      </c>
      <c r="E19" s="64">
        <v>6</v>
      </c>
      <c r="F19" s="60" t="s">
        <v>549</v>
      </c>
      <c r="G19" s="71" t="s">
        <v>138</v>
      </c>
      <c r="H19" s="64" t="s">
        <v>118</v>
      </c>
      <c r="I19" s="71">
        <f>12*3</f>
        <v>36</v>
      </c>
      <c r="J19" s="66" t="s">
        <v>45</v>
      </c>
      <c r="K19" s="129">
        <v>0.6</v>
      </c>
      <c r="L19" s="67" t="s">
        <v>39</v>
      </c>
      <c r="M19" s="129">
        <v>1</v>
      </c>
      <c r="N19" s="66" t="s">
        <v>41</v>
      </c>
      <c r="O19" s="64">
        <v>6</v>
      </c>
      <c r="P19" s="60" t="s">
        <v>594</v>
      </c>
      <c r="Q19" s="64" t="s">
        <v>287</v>
      </c>
      <c r="R19" s="64"/>
      <c r="S19" s="66" t="s">
        <v>288</v>
      </c>
      <c r="T19" s="66" t="s">
        <v>289</v>
      </c>
      <c r="U19" s="66" t="s">
        <v>290</v>
      </c>
      <c r="V19" s="66" t="s">
        <v>266</v>
      </c>
      <c r="W19" s="66" t="s">
        <v>291</v>
      </c>
      <c r="X19" s="66" t="s">
        <v>40</v>
      </c>
      <c r="Y19" s="67" t="s">
        <v>38</v>
      </c>
      <c r="Z19" s="66" t="s">
        <v>286</v>
      </c>
      <c r="AA19" s="66" t="s">
        <v>292</v>
      </c>
      <c r="AB19" s="60" t="s">
        <v>595</v>
      </c>
      <c r="AC19" s="123" t="s">
        <v>596</v>
      </c>
      <c r="AD19" s="64" t="s">
        <v>448</v>
      </c>
      <c r="AE19" s="80">
        <v>44651</v>
      </c>
      <c r="AF19" s="64" t="s">
        <v>449</v>
      </c>
      <c r="AG19" s="60" t="s">
        <v>670</v>
      </c>
      <c r="AH19" s="64" t="s">
        <v>295</v>
      </c>
    </row>
    <row r="20" spans="1:34" s="117" customFormat="1" ht="90" x14ac:dyDescent="0.25">
      <c r="A20" s="60" t="s">
        <v>66</v>
      </c>
      <c r="B20" s="60" t="s">
        <v>133</v>
      </c>
      <c r="C20" s="64" t="s">
        <v>247</v>
      </c>
      <c r="D20" s="60" t="s">
        <v>450</v>
      </c>
      <c r="E20" s="64">
        <v>7</v>
      </c>
      <c r="F20" s="60" t="s">
        <v>451</v>
      </c>
      <c r="G20" s="71" t="s">
        <v>138</v>
      </c>
      <c r="H20" s="64" t="s">
        <v>118</v>
      </c>
      <c r="I20" s="71">
        <f>6*12</f>
        <v>72</v>
      </c>
      <c r="J20" s="66" t="s">
        <v>45</v>
      </c>
      <c r="K20" s="129">
        <v>0.6</v>
      </c>
      <c r="L20" s="70" t="s">
        <v>38</v>
      </c>
      <c r="M20" s="129">
        <v>0.8</v>
      </c>
      <c r="N20" s="66" t="s">
        <v>286</v>
      </c>
      <c r="O20" s="64">
        <v>7</v>
      </c>
      <c r="P20" s="60" t="s">
        <v>597</v>
      </c>
      <c r="Q20" s="64" t="s">
        <v>287</v>
      </c>
      <c r="R20" s="64"/>
      <c r="S20" s="66" t="s">
        <v>288</v>
      </c>
      <c r="T20" s="66" t="s">
        <v>289</v>
      </c>
      <c r="U20" s="66" t="s">
        <v>290</v>
      </c>
      <c r="V20" s="66" t="s">
        <v>266</v>
      </c>
      <c r="W20" s="66" t="s">
        <v>291</v>
      </c>
      <c r="X20" s="66" t="s">
        <v>45</v>
      </c>
      <c r="Y20" s="68" t="s">
        <v>42</v>
      </c>
      <c r="Z20" s="68" t="s">
        <v>42</v>
      </c>
      <c r="AA20" s="66" t="s">
        <v>292</v>
      </c>
      <c r="AB20" s="60" t="s">
        <v>598</v>
      </c>
      <c r="AC20" s="123" t="s">
        <v>575</v>
      </c>
      <c r="AD20" s="64" t="s">
        <v>448</v>
      </c>
      <c r="AE20" s="80">
        <v>44651</v>
      </c>
      <c r="AF20" s="64" t="s">
        <v>449</v>
      </c>
      <c r="AG20" s="60" t="s">
        <v>672</v>
      </c>
      <c r="AH20" s="64" t="s">
        <v>295</v>
      </c>
    </row>
    <row r="21" spans="1:34" s="117" customFormat="1" ht="135" x14ac:dyDescent="0.25">
      <c r="A21" s="60" t="s">
        <v>66</v>
      </c>
      <c r="B21" s="60" t="s">
        <v>133</v>
      </c>
      <c r="C21" s="64" t="s">
        <v>247</v>
      </c>
      <c r="D21" s="60" t="s">
        <v>576</v>
      </c>
      <c r="E21" s="64">
        <v>8</v>
      </c>
      <c r="F21" s="60" t="s">
        <v>455</v>
      </c>
      <c r="G21" s="71" t="s">
        <v>138</v>
      </c>
      <c r="H21" s="64" t="s">
        <v>118</v>
      </c>
      <c r="I21" s="71">
        <f>6*12</f>
        <v>72</v>
      </c>
      <c r="J21" s="66" t="s">
        <v>45</v>
      </c>
      <c r="K21" s="129">
        <v>0.6</v>
      </c>
      <c r="L21" s="70" t="s">
        <v>38</v>
      </c>
      <c r="M21" s="129">
        <v>0.8</v>
      </c>
      <c r="N21" s="66" t="s">
        <v>286</v>
      </c>
      <c r="O21" s="64">
        <v>8</v>
      </c>
      <c r="P21" s="60" t="s">
        <v>599</v>
      </c>
      <c r="Q21" s="64" t="s">
        <v>287</v>
      </c>
      <c r="R21" s="64"/>
      <c r="S21" s="66" t="s">
        <v>288</v>
      </c>
      <c r="T21" s="66" t="s">
        <v>289</v>
      </c>
      <c r="U21" s="66" t="s">
        <v>290</v>
      </c>
      <c r="V21" s="66" t="s">
        <v>266</v>
      </c>
      <c r="W21" s="66" t="s">
        <v>291</v>
      </c>
      <c r="X21" s="66" t="s">
        <v>45</v>
      </c>
      <c r="Y21" s="68" t="s">
        <v>42</v>
      </c>
      <c r="Z21" s="68" t="s">
        <v>42</v>
      </c>
      <c r="AA21" s="66" t="s">
        <v>292</v>
      </c>
      <c r="AB21" s="123" t="s">
        <v>600</v>
      </c>
      <c r="AC21" s="123" t="s">
        <v>601</v>
      </c>
      <c r="AD21" s="64" t="s">
        <v>448</v>
      </c>
      <c r="AE21" s="64" t="s">
        <v>443</v>
      </c>
      <c r="AF21" s="64" t="s">
        <v>308</v>
      </c>
      <c r="AG21" s="60" t="s">
        <v>669</v>
      </c>
      <c r="AH21" s="64" t="s">
        <v>295</v>
      </c>
    </row>
    <row r="22" spans="1:34" s="117" customFormat="1" ht="78.75" x14ac:dyDescent="0.25">
      <c r="A22" s="60" t="s">
        <v>68</v>
      </c>
      <c r="B22" s="60" t="s">
        <v>133</v>
      </c>
      <c r="C22" s="64" t="s">
        <v>247</v>
      </c>
      <c r="D22" s="60" t="s">
        <v>550</v>
      </c>
      <c r="E22" s="64">
        <v>9</v>
      </c>
      <c r="F22" s="60" t="s">
        <v>328</v>
      </c>
      <c r="G22" s="71" t="s">
        <v>138</v>
      </c>
      <c r="H22" s="64" t="s">
        <v>115</v>
      </c>
      <c r="I22" s="71">
        <f>4*12</f>
        <v>48</v>
      </c>
      <c r="J22" s="66" t="s">
        <v>40</v>
      </c>
      <c r="K22" s="129">
        <v>0.4</v>
      </c>
      <c r="L22" s="70" t="s">
        <v>38</v>
      </c>
      <c r="M22" s="129">
        <v>0.8</v>
      </c>
      <c r="N22" s="66" t="s">
        <v>286</v>
      </c>
      <c r="O22" s="64">
        <v>9</v>
      </c>
      <c r="P22" s="60" t="s">
        <v>602</v>
      </c>
      <c r="Q22" s="64" t="s">
        <v>287</v>
      </c>
      <c r="R22" s="64"/>
      <c r="S22" s="66" t="s">
        <v>288</v>
      </c>
      <c r="T22" s="66" t="s">
        <v>289</v>
      </c>
      <c r="U22" s="66" t="s">
        <v>290</v>
      </c>
      <c r="V22" s="66" t="s">
        <v>266</v>
      </c>
      <c r="W22" s="66" t="s">
        <v>291</v>
      </c>
      <c r="X22" s="66" t="s">
        <v>45</v>
      </c>
      <c r="Y22" s="68" t="s">
        <v>42</v>
      </c>
      <c r="Z22" s="66" t="s">
        <v>42</v>
      </c>
      <c r="AA22" s="66" t="s">
        <v>292</v>
      </c>
      <c r="AB22" s="60" t="s">
        <v>603</v>
      </c>
      <c r="AC22" s="123" t="s">
        <v>551</v>
      </c>
      <c r="AD22" s="64" t="s">
        <v>319</v>
      </c>
      <c r="AE22" s="121" t="s">
        <v>426</v>
      </c>
      <c r="AF22" s="121" t="s">
        <v>427</v>
      </c>
      <c r="AG22" s="60" t="s">
        <v>673</v>
      </c>
      <c r="AH22" s="64" t="s">
        <v>295</v>
      </c>
    </row>
    <row r="23" spans="1:34" s="117" customFormat="1" ht="80.25" customHeight="1" x14ac:dyDescent="0.25">
      <c r="A23" s="60" t="s">
        <v>68</v>
      </c>
      <c r="B23" s="60" t="s">
        <v>133</v>
      </c>
      <c r="C23" s="64" t="s">
        <v>247</v>
      </c>
      <c r="D23" s="60" t="s">
        <v>166</v>
      </c>
      <c r="E23" s="64">
        <v>10</v>
      </c>
      <c r="F23" s="60" t="s">
        <v>552</v>
      </c>
      <c r="G23" s="71" t="s">
        <v>138</v>
      </c>
      <c r="H23" s="64" t="s">
        <v>115</v>
      </c>
      <c r="I23" s="71">
        <f>25*2</f>
        <v>50</v>
      </c>
      <c r="J23" s="66" t="s">
        <v>40</v>
      </c>
      <c r="K23" s="129">
        <v>0.4</v>
      </c>
      <c r="L23" s="70" t="s">
        <v>38</v>
      </c>
      <c r="M23" s="129">
        <v>0.8</v>
      </c>
      <c r="N23" s="66" t="s">
        <v>286</v>
      </c>
      <c r="O23" s="64">
        <v>10</v>
      </c>
      <c r="P23" s="60" t="s">
        <v>604</v>
      </c>
      <c r="Q23" s="64" t="s">
        <v>287</v>
      </c>
      <c r="R23" s="64"/>
      <c r="S23" s="66" t="s">
        <v>288</v>
      </c>
      <c r="T23" s="66" t="s">
        <v>289</v>
      </c>
      <c r="U23" s="66" t="s">
        <v>290</v>
      </c>
      <c r="V23" s="66" t="s">
        <v>266</v>
      </c>
      <c r="W23" s="66" t="s">
        <v>291</v>
      </c>
      <c r="X23" s="66" t="s">
        <v>40</v>
      </c>
      <c r="Y23" s="68" t="s">
        <v>42</v>
      </c>
      <c r="Z23" s="68" t="s">
        <v>42</v>
      </c>
      <c r="AA23" s="66" t="s">
        <v>292</v>
      </c>
      <c r="AB23" s="123" t="s">
        <v>605</v>
      </c>
      <c r="AC23" s="123" t="s">
        <v>553</v>
      </c>
      <c r="AD23" s="121" t="s">
        <v>554</v>
      </c>
      <c r="AE23" s="132">
        <v>45107</v>
      </c>
      <c r="AF23" s="121" t="s">
        <v>360</v>
      </c>
      <c r="AG23" s="60" t="s">
        <v>674</v>
      </c>
      <c r="AH23" s="64" t="s">
        <v>295</v>
      </c>
    </row>
    <row r="24" spans="1:34" s="117" customFormat="1" ht="92.25" customHeight="1" x14ac:dyDescent="0.25">
      <c r="A24" s="60" t="s">
        <v>68</v>
      </c>
      <c r="B24" s="60" t="s">
        <v>133</v>
      </c>
      <c r="C24" s="64" t="s">
        <v>247</v>
      </c>
      <c r="D24" s="60" t="s">
        <v>169</v>
      </c>
      <c r="E24" s="64">
        <v>11</v>
      </c>
      <c r="F24" s="60" t="s">
        <v>338</v>
      </c>
      <c r="G24" s="71" t="s">
        <v>138</v>
      </c>
      <c r="H24" s="64" t="s">
        <v>115</v>
      </c>
      <c r="I24" s="71">
        <f>12*100</f>
        <v>1200</v>
      </c>
      <c r="J24" s="66" t="s">
        <v>285</v>
      </c>
      <c r="K24" s="129">
        <v>0.8</v>
      </c>
      <c r="L24" s="67" t="s">
        <v>39</v>
      </c>
      <c r="M24" s="129">
        <v>1</v>
      </c>
      <c r="N24" s="66" t="s">
        <v>41</v>
      </c>
      <c r="O24" s="64">
        <v>11</v>
      </c>
      <c r="P24" s="60" t="s">
        <v>606</v>
      </c>
      <c r="Q24" s="64" t="s">
        <v>287</v>
      </c>
      <c r="R24" s="64"/>
      <c r="S24" s="66" t="s">
        <v>288</v>
      </c>
      <c r="T24" s="66" t="s">
        <v>289</v>
      </c>
      <c r="U24" s="66" t="s">
        <v>290</v>
      </c>
      <c r="V24" s="66" t="s">
        <v>266</v>
      </c>
      <c r="W24" s="66" t="s">
        <v>291</v>
      </c>
      <c r="X24" s="66" t="s">
        <v>45</v>
      </c>
      <c r="Y24" s="70" t="s">
        <v>38</v>
      </c>
      <c r="Z24" s="66" t="s">
        <v>286</v>
      </c>
      <c r="AA24" s="66" t="s">
        <v>292</v>
      </c>
      <c r="AB24" s="60" t="s">
        <v>607</v>
      </c>
      <c r="AC24" s="123" t="s">
        <v>555</v>
      </c>
      <c r="AD24" s="64" t="s">
        <v>319</v>
      </c>
      <c r="AE24" s="64" t="s">
        <v>466</v>
      </c>
      <c r="AF24" s="64" t="s">
        <v>467</v>
      </c>
      <c r="AG24" s="60" t="s">
        <v>675</v>
      </c>
      <c r="AH24" s="64" t="s">
        <v>295</v>
      </c>
    </row>
    <row r="25" spans="1:34" s="117" customFormat="1" ht="55.5" x14ac:dyDescent="0.25">
      <c r="A25" s="60" t="s">
        <v>68</v>
      </c>
      <c r="B25" s="60" t="s">
        <v>137</v>
      </c>
      <c r="C25" s="64" t="s">
        <v>247</v>
      </c>
      <c r="D25" s="60" t="s">
        <v>468</v>
      </c>
      <c r="E25" s="64">
        <v>12</v>
      </c>
      <c r="F25" s="60" t="s">
        <v>336</v>
      </c>
      <c r="G25" s="71" t="s">
        <v>138</v>
      </c>
      <c r="H25" s="64" t="s">
        <v>117</v>
      </c>
      <c r="I25" s="71">
        <f>20*12</f>
        <v>240</v>
      </c>
      <c r="J25" s="66" t="s">
        <v>45</v>
      </c>
      <c r="K25" s="129">
        <v>0.6</v>
      </c>
      <c r="L25" s="67" t="s">
        <v>39</v>
      </c>
      <c r="M25" s="129">
        <v>1</v>
      </c>
      <c r="N25" s="66" t="s">
        <v>41</v>
      </c>
      <c r="O25" s="64">
        <v>12</v>
      </c>
      <c r="P25" s="60" t="s">
        <v>608</v>
      </c>
      <c r="Q25" s="64" t="s">
        <v>287</v>
      </c>
      <c r="R25" s="64"/>
      <c r="S25" s="66" t="s">
        <v>288</v>
      </c>
      <c r="T25" s="66" t="s">
        <v>289</v>
      </c>
      <c r="U25" s="66" t="s">
        <v>290</v>
      </c>
      <c r="V25" s="66" t="s">
        <v>266</v>
      </c>
      <c r="W25" s="66" t="s">
        <v>291</v>
      </c>
      <c r="X25" s="66" t="s">
        <v>40</v>
      </c>
      <c r="Y25" s="67" t="s">
        <v>38</v>
      </c>
      <c r="Z25" s="66" t="s">
        <v>286</v>
      </c>
      <c r="AA25" s="66" t="s">
        <v>292</v>
      </c>
      <c r="AB25" s="60" t="s">
        <v>609</v>
      </c>
      <c r="AC25" s="123" t="s">
        <v>557</v>
      </c>
      <c r="AD25" s="64" t="s">
        <v>319</v>
      </c>
      <c r="AE25" s="80">
        <v>45199</v>
      </c>
      <c r="AF25" s="64" t="s">
        <v>556</v>
      </c>
      <c r="AG25" s="60" t="s">
        <v>676</v>
      </c>
      <c r="AH25" s="64" t="s">
        <v>295</v>
      </c>
    </row>
    <row r="26" spans="1:34" s="117" customFormat="1" ht="65.25" customHeight="1" x14ac:dyDescent="0.25">
      <c r="A26" s="124" t="s">
        <v>68</v>
      </c>
      <c r="B26" s="124" t="s">
        <v>133</v>
      </c>
      <c r="C26" s="125" t="s">
        <v>247</v>
      </c>
      <c r="D26" s="124" t="s">
        <v>470</v>
      </c>
      <c r="E26" s="125"/>
      <c r="F26" s="124" t="s">
        <v>344</v>
      </c>
      <c r="G26" s="126" t="s">
        <v>138</v>
      </c>
      <c r="H26" s="125" t="s">
        <v>115</v>
      </c>
      <c r="I26" s="126">
        <v>5000</v>
      </c>
      <c r="J26" s="67" t="s">
        <v>46</v>
      </c>
      <c r="K26" s="130">
        <v>1</v>
      </c>
      <c r="L26" s="67" t="s">
        <v>38</v>
      </c>
      <c r="M26" s="130">
        <v>0.8</v>
      </c>
      <c r="N26" s="67" t="s">
        <v>286</v>
      </c>
      <c r="O26" s="125">
        <v>14</v>
      </c>
      <c r="P26" s="124" t="s">
        <v>471</v>
      </c>
      <c r="Q26" s="125" t="s">
        <v>287</v>
      </c>
      <c r="R26" s="125"/>
      <c r="S26" s="67" t="s">
        <v>288</v>
      </c>
      <c r="T26" s="67" t="s">
        <v>289</v>
      </c>
      <c r="U26" s="67" t="s">
        <v>290</v>
      </c>
      <c r="V26" s="67" t="s">
        <v>266</v>
      </c>
      <c r="W26" s="67" t="s">
        <v>291</v>
      </c>
      <c r="X26" s="67" t="s">
        <v>45</v>
      </c>
      <c r="Y26" s="67" t="s">
        <v>38</v>
      </c>
      <c r="Z26" s="67" t="s">
        <v>286</v>
      </c>
      <c r="AA26" s="67" t="s">
        <v>292</v>
      </c>
      <c r="AB26" s="124" t="s">
        <v>472</v>
      </c>
      <c r="AC26" s="124"/>
      <c r="AD26" s="125" t="s">
        <v>171</v>
      </c>
      <c r="AE26" s="125" t="s">
        <v>466</v>
      </c>
      <c r="AF26" s="125" t="s">
        <v>467</v>
      </c>
      <c r="AG26" s="124" t="s">
        <v>177</v>
      </c>
      <c r="AH26" s="125" t="s">
        <v>295</v>
      </c>
    </row>
    <row r="27" spans="1:34" s="117" customFormat="1" ht="56.25" x14ac:dyDescent="0.25">
      <c r="A27" s="124" t="s">
        <v>68</v>
      </c>
      <c r="B27" s="124" t="s">
        <v>133</v>
      </c>
      <c r="C27" s="125" t="s">
        <v>247</v>
      </c>
      <c r="D27" s="124" t="s">
        <v>473</v>
      </c>
      <c r="E27" s="125"/>
      <c r="F27" s="124" t="s">
        <v>474</v>
      </c>
      <c r="G27" s="126" t="s">
        <v>138</v>
      </c>
      <c r="H27" s="125" t="s">
        <v>115</v>
      </c>
      <c r="I27" s="126">
        <v>840</v>
      </c>
      <c r="J27" s="67" t="s">
        <v>45</v>
      </c>
      <c r="K27" s="130">
        <v>0.6</v>
      </c>
      <c r="L27" s="67" t="s">
        <v>42</v>
      </c>
      <c r="M27" s="130">
        <v>0.6</v>
      </c>
      <c r="N27" s="67" t="s">
        <v>42</v>
      </c>
      <c r="O27" s="125">
        <v>15</v>
      </c>
      <c r="P27" s="128" t="s">
        <v>179</v>
      </c>
      <c r="Q27" s="125" t="s">
        <v>287</v>
      </c>
      <c r="R27" s="125" t="s">
        <v>287</v>
      </c>
      <c r="S27" s="67" t="s">
        <v>288</v>
      </c>
      <c r="T27" s="67" t="s">
        <v>289</v>
      </c>
      <c r="U27" s="67" t="s">
        <v>290</v>
      </c>
      <c r="V27" s="67" t="s">
        <v>266</v>
      </c>
      <c r="W27" s="67" t="s">
        <v>291</v>
      </c>
      <c r="X27" s="67" t="s">
        <v>40</v>
      </c>
      <c r="Y27" s="67" t="s">
        <v>44</v>
      </c>
      <c r="Z27" s="67" t="s">
        <v>42</v>
      </c>
      <c r="AA27" s="67" t="s">
        <v>292</v>
      </c>
      <c r="AB27" s="124" t="s">
        <v>183</v>
      </c>
      <c r="AC27" s="124"/>
      <c r="AD27" s="128" t="s">
        <v>181</v>
      </c>
      <c r="AE27" s="125" t="s">
        <v>466</v>
      </c>
      <c r="AF27" s="125" t="s">
        <v>467</v>
      </c>
      <c r="AG27" s="124" t="s">
        <v>340</v>
      </c>
      <c r="AH27" s="125" t="s">
        <v>295</v>
      </c>
    </row>
    <row r="28" spans="1:34" s="117" customFormat="1" ht="90" x14ac:dyDescent="0.25">
      <c r="A28" s="60" t="s">
        <v>68</v>
      </c>
      <c r="B28" s="60" t="s">
        <v>133</v>
      </c>
      <c r="C28" s="64" t="s">
        <v>247</v>
      </c>
      <c r="D28" s="60" t="s">
        <v>184</v>
      </c>
      <c r="E28" s="64">
        <v>13</v>
      </c>
      <c r="F28" s="60" t="s">
        <v>390</v>
      </c>
      <c r="G28" s="71" t="s">
        <v>138</v>
      </c>
      <c r="H28" s="64" t="s">
        <v>115</v>
      </c>
      <c r="I28" s="71">
        <v>6000</v>
      </c>
      <c r="J28" s="66" t="s">
        <v>285</v>
      </c>
      <c r="K28" s="129">
        <v>0.8</v>
      </c>
      <c r="L28" s="67" t="s">
        <v>39</v>
      </c>
      <c r="M28" s="129">
        <v>1</v>
      </c>
      <c r="N28" s="66" t="s">
        <v>41</v>
      </c>
      <c r="O28" s="64">
        <v>13</v>
      </c>
      <c r="P28" s="72" t="s">
        <v>610</v>
      </c>
      <c r="Q28" s="64" t="s">
        <v>287</v>
      </c>
      <c r="R28" s="64"/>
      <c r="S28" s="66" t="s">
        <v>288</v>
      </c>
      <c r="T28" s="66" t="s">
        <v>289</v>
      </c>
      <c r="U28" s="66" t="s">
        <v>290</v>
      </c>
      <c r="V28" s="66" t="s">
        <v>266</v>
      </c>
      <c r="W28" s="66" t="s">
        <v>291</v>
      </c>
      <c r="X28" s="66" t="s">
        <v>45</v>
      </c>
      <c r="Y28" s="67" t="s">
        <v>39</v>
      </c>
      <c r="Z28" s="66" t="s">
        <v>41</v>
      </c>
      <c r="AA28" s="66" t="s">
        <v>292</v>
      </c>
      <c r="AB28" s="119" t="s">
        <v>611</v>
      </c>
      <c r="AC28" s="119" t="s">
        <v>612</v>
      </c>
      <c r="AD28" s="122" t="s">
        <v>181</v>
      </c>
      <c r="AE28" s="121" t="s">
        <v>558</v>
      </c>
      <c r="AF28" s="121" t="s">
        <v>467</v>
      </c>
      <c r="AG28" s="60" t="s">
        <v>678</v>
      </c>
      <c r="AH28" s="64" t="s">
        <v>295</v>
      </c>
    </row>
    <row r="29" spans="1:34" s="117" customFormat="1" ht="67.5" x14ac:dyDescent="0.25">
      <c r="A29" s="60" t="s">
        <v>69</v>
      </c>
      <c r="B29" s="60" t="s">
        <v>133</v>
      </c>
      <c r="C29" s="64" t="s">
        <v>247</v>
      </c>
      <c r="D29" s="60" t="s">
        <v>561</v>
      </c>
      <c r="E29" s="64">
        <v>14</v>
      </c>
      <c r="F29" s="60" t="s">
        <v>389</v>
      </c>
      <c r="G29" s="71" t="s">
        <v>138</v>
      </c>
      <c r="H29" s="64" t="s">
        <v>115</v>
      </c>
      <c r="I29" s="71">
        <v>6000</v>
      </c>
      <c r="J29" s="66" t="s">
        <v>285</v>
      </c>
      <c r="K29" s="129">
        <v>0.8</v>
      </c>
      <c r="L29" s="67" t="s">
        <v>39</v>
      </c>
      <c r="M29" s="129">
        <v>1</v>
      </c>
      <c r="N29" s="66" t="s">
        <v>41</v>
      </c>
      <c r="O29" s="64">
        <v>14</v>
      </c>
      <c r="P29" s="72" t="s">
        <v>618</v>
      </c>
      <c r="Q29" s="64"/>
      <c r="R29" s="64"/>
      <c r="S29" s="66" t="s">
        <v>288</v>
      </c>
      <c r="T29" s="66" t="s">
        <v>289</v>
      </c>
      <c r="U29" s="66" t="s">
        <v>290</v>
      </c>
      <c r="V29" s="66" t="s">
        <v>266</v>
      </c>
      <c r="W29" s="66" t="s">
        <v>291</v>
      </c>
      <c r="X29" s="66" t="s">
        <v>45</v>
      </c>
      <c r="Y29" s="70" t="s">
        <v>38</v>
      </c>
      <c r="Z29" s="66" t="s">
        <v>286</v>
      </c>
      <c r="AA29" s="66" t="s">
        <v>292</v>
      </c>
      <c r="AB29" s="119" t="s">
        <v>613</v>
      </c>
      <c r="AC29" s="119" t="s">
        <v>614</v>
      </c>
      <c r="AD29" s="72" t="s">
        <v>163</v>
      </c>
      <c r="AE29" s="121" t="s">
        <v>426</v>
      </c>
      <c r="AF29" s="121" t="s">
        <v>427</v>
      </c>
      <c r="AG29" s="60" t="s">
        <v>677</v>
      </c>
      <c r="AH29" s="64" t="s">
        <v>295</v>
      </c>
    </row>
    <row r="30" spans="1:34" s="117" customFormat="1" ht="93" customHeight="1" x14ac:dyDescent="0.25">
      <c r="A30" s="60" t="s">
        <v>70</v>
      </c>
      <c r="B30" s="60" t="s">
        <v>133</v>
      </c>
      <c r="C30" s="64" t="s">
        <v>247</v>
      </c>
      <c r="D30" s="60" t="s">
        <v>559</v>
      </c>
      <c r="E30" s="64">
        <v>15</v>
      </c>
      <c r="F30" s="60" t="s">
        <v>388</v>
      </c>
      <c r="G30" s="71" t="s">
        <v>138</v>
      </c>
      <c r="H30" s="64" t="s">
        <v>117</v>
      </c>
      <c r="I30" s="71">
        <v>5000</v>
      </c>
      <c r="J30" s="66" t="s">
        <v>285</v>
      </c>
      <c r="K30" s="129">
        <v>0.8</v>
      </c>
      <c r="L30" s="67" t="s">
        <v>39</v>
      </c>
      <c r="M30" s="129">
        <v>1</v>
      </c>
      <c r="N30" s="66" t="s">
        <v>41</v>
      </c>
      <c r="O30" s="64">
        <v>15</v>
      </c>
      <c r="P30" s="72" t="s">
        <v>620</v>
      </c>
      <c r="Q30" s="64" t="s">
        <v>287</v>
      </c>
      <c r="R30" s="64"/>
      <c r="S30" s="66" t="s">
        <v>288</v>
      </c>
      <c r="T30" s="66" t="s">
        <v>289</v>
      </c>
      <c r="U30" s="66" t="s">
        <v>290</v>
      </c>
      <c r="V30" s="66" t="s">
        <v>266</v>
      </c>
      <c r="W30" s="66" t="s">
        <v>291</v>
      </c>
      <c r="X30" s="66" t="s">
        <v>45</v>
      </c>
      <c r="Y30" s="70" t="s">
        <v>38</v>
      </c>
      <c r="Z30" s="66" t="s">
        <v>286</v>
      </c>
      <c r="AA30" s="66" t="s">
        <v>292</v>
      </c>
      <c r="AB30" s="119" t="s">
        <v>615</v>
      </c>
      <c r="AC30" s="119" t="s">
        <v>616</v>
      </c>
      <c r="AD30" s="72" t="s">
        <v>163</v>
      </c>
      <c r="AE30" s="132">
        <v>45107</v>
      </c>
      <c r="AF30" s="121" t="s">
        <v>360</v>
      </c>
      <c r="AG30" s="60" t="s">
        <v>679</v>
      </c>
      <c r="AH30" s="64" t="s">
        <v>295</v>
      </c>
    </row>
    <row r="31" spans="1:34" s="117" customFormat="1" ht="55.5" x14ac:dyDescent="0.25">
      <c r="A31" s="60" t="s">
        <v>70</v>
      </c>
      <c r="B31" s="60" t="s">
        <v>133</v>
      </c>
      <c r="C31" s="64" t="s">
        <v>247</v>
      </c>
      <c r="D31" s="123" t="s">
        <v>560</v>
      </c>
      <c r="E31" s="64">
        <v>16</v>
      </c>
      <c r="F31" s="60" t="s">
        <v>387</v>
      </c>
      <c r="G31" s="71" t="s">
        <v>138</v>
      </c>
      <c r="H31" s="64" t="s">
        <v>117</v>
      </c>
      <c r="I31" s="71">
        <v>600</v>
      </c>
      <c r="J31" s="66" t="s">
        <v>45</v>
      </c>
      <c r="K31" s="129">
        <v>0.6</v>
      </c>
      <c r="L31" s="68" t="s">
        <v>42</v>
      </c>
      <c r="M31" s="129">
        <v>0.6</v>
      </c>
      <c r="N31" s="66" t="s">
        <v>42</v>
      </c>
      <c r="O31" s="64">
        <v>16</v>
      </c>
      <c r="P31" s="72" t="s">
        <v>619</v>
      </c>
      <c r="Q31" s="64" t="s">
        <v>287</v>
      </c>
      <c r="R31" s="64" t="s">
        <v>287</v>
      </c>
      <c r="S31" s="66" t="s">
        <v>288</v>
      </c>
      <c r="T31" s="66" t="s">
        <v>289</v>
      </c>
      <c r="U31" s="66" t="s">
        <v>290</v>
      </c>
      <c r="V31" s="66" t="s">
        <v>266</v>
      </c>
      <c r="W31" s="66" t="s">
        <v>291</v>
      </c>
      <c r="X31" s="66" t="s">
        <v>40</v>
      </c>
      <c r="Y31" s="69" t="s">
        <v>44</v>
      </c>
      <c r="Z31" s="68" t="s">
        <v>42</v>
      </c>
      <c r="AA31" s="66" t="s">
        <v>292</v>
      </c>
      <c r="AB31" s="119" t="s">
        <v>617</v>
      </c>
      <c r="AC31" s="119" t="s">
        <v>621</v>
      </c>
      <c r="AD31" s="72" t="s">
        <v>193</v>
      </c>
      <c r="AE31" s="64" t="s">
        <v>426</v>
      </c>
      <c r="AF31" s="64" t="s">
        <v>427</v>
      </c>
      <c r="AG31" s="60" t="s">
        <v>680</v>
      </c>
      <c r="AH31" s="64" t="s">
        <v>295</v>
      </c>
    </row>
    <row r="32" spans="1:34" s="117" customFormat="1" ht="67.5" x14ac:dyDescent="0.25">
      <c r="A32" s="60" t="s">
        <v>346</v>
      </c>
      <c r="B32" s="60" t="s">
        <v>133</v>
      </c>
      <c r="C32" s="64" t="s">
        <v>247</v>
      </c>
      <c r="D32" s="60" t="s">
        <v>567</v>
      </c>
      <c r="E32" s="64">
        <v>17</v>
      </c>
      <c r="F32" s="60" t="s">
        <v>566</v>
      </c>
      <c r="G32" s="71" t="s">
        <v>138</v>
      </c>
      <c r="H32" s="64" t="s">
        <v>118</v>
      </c>
      <c r="I32" s="71">
        <v>500</v>
      </c>
      <c r="J32" s="66" t="s">
        <v>45</v>
      </c>
      <c r="K32" s="129">
        <v>0.6</v>
      </c>
      <c r="L32" s="68" t="s">
        <v>42</v>
      </c>
      <c r="M32" s="129">
        <v>0.6</v>
      </c>
      <c r="N32" s="66" t="s">
        <v>42</v>
      </c>
      <c r="O32" s="64">
        <v>17</v>
      </c>
      <c r="P32" s="72" t="s">
        <v>622</v>
      </c>
      <c r="Q32" s="64" t="s">
        <v>287</v>
      </c>
      <c r="R32" s="64" t="s">
        <v>287</v>
      </c>
      <c r="S32" s="66" t="s">
        <v>288</v>
      </c>
      <c r="T32" s="66" t="s">
        <v>289</v>
      </c>
      <c r="U32" s="66" t="s">
        <v>290</v>
      </c>
      <c r="V32" s="66" t="s">
        <v>266</v>
      </c>
      <c r="W32" s="66" t="s">
        <v>291</v>
      </c>
      <c r="X32" s="66" t="s">
        <v>40</v>
      </c>
      <c r="Y32" s="69" t="s">
        <v>44</v>
      </c>
      <c r="Z32" s="68" t="s">
        <v>42</v>
      </c>
      <c r="AA32" s="66" t="s">
        <v>292</v>
      </c>
      <c r="AB32" s="74" t="s">
        <v>623</v>
      </c>
      <c r="AC32" s="119" t="s">
        <v>568</v>
      </c>
      <c r="AD32" s="72" t="s">
        <v>681</v>
      </c>
      <c r="AE32" s="64" t="s">
        <v>426</v>
      </c>
      <c r="AF32" s="64" t="s">
        <v>427</v>
      </c>
      <c r="AG32" s="60" t="s">
        <v>682</v>
      </c>
      <c r="AH32" s="64" t="s">
        <v>295</v>
      </c>
    </row>
    <row r="33" spans="1:36" s="117" customFormat="1" ht="87.75" customHeight="1" x14ac:dyDescent="0.25">
      <c r="A33" s="60" t="s">
        <v>75</v>
      </c>
      <c r="B33" s="60" t="s">
        <v>133</v>
      </c>
      <c r="C33" s="64" t="s">
        <v>247</v>
      </c>
      <c r="D33" s="60" t="s">
        <v>662</v>
      </c>
      <c r="E33" s="64">
        <v>18</v>
      </c>
      <c r="F33" s="60" t="s">
        <v>385</v>
      </c>
      <c r="G33" s="71" t="s">
        <v>138</v>
      </c>
      <c r="H33" s="64" t="s">
        <v>118</v>
      </c>
      <c r="I33" s="71">
        <v>500</v>
      </c>
      <c r="J33" s="66" t="s">
        <v>45</v>
      </c>
      <c r="K33" s="129">
        <v>0.6</v>
      </c>
      <c r="L33" s="68" t="s">
        <v>42</v>
      </c>
      <c r="M33" s="129">
        <v>0.6</v>
      </c>
      <c r="N33" s="66" t="s">
        <v>42</v>
      </c>
      <c r="O33" s="64">
        <v>18</v>
      </c>
      <c r="P33" s="72" t="s">
        <v>624</v>
      </c>
      <c r="Q33" s="64" t="s">
        <v>287</v>
      </c>
      <c r="R33" s="64"/>
      <c r="S33" s="66" t="s">
        <v>288</v>
      </c>
      <c r="T33" s="66" t="s">
        <v>289</v>
      </c>
      <c r="U33" s="66" t="s">
        <v>290</v>
      </c>
      <c r="V33" s="66" t="s">
        <v>266</v>
      </c>
      <c r="W33" s="66" t="s">
        <v>291</v>
      </c>
      <c r="X33" s="66" t="s">
        <v>40</v>
      </c>
      <c r="Y33" s="69" t="s">
        <v>44</v>
      </c>
      <c r="Z33" s="68" t="s">
        <v>42</v>
      </c>
      <c r="AA33" s="66" t="s">
        <v>292</v>
      </c>
      <c r="AB33" s="119" t="s">
        <v>625</v>
      </c>
      <c r="AC33" s="119" t="s">
        <v>626</v>
      </c>
      <c r="AD33" s="72" t="s">
        <v>203</v>
      </c>
      <c r="AE33" s="64" t="s">
        <v>426</v>
      </c>
      <c r="AF33" s="64" t="s">
        <v>427</v>
      </c>
      <c r="AG33" s="60" t="s">
        <v>352</v>
      </c>
      <c r="AH33" s="64" t="s">
        <v>295</v>
      </c>
    </row>
    <row r="34" spans="1:36" s="117" customFormat="1" ht="39.950000000000003" customHeight="1" x14ac:dyDescent="0.25">
      <c r="A34" s="60" t="s">
        <v>75</v>
      </c>
      <c r="B34" s="60" t="s">
        <v>137</v>
      </c>
      <c r="C34" s="64" t="s">
        <v>258</v>
      </c>
      <c r="D34" s="60" t="s">
        <v>486</v>
      </c>
      <c r="E34" s="64">
        <v>19</v>
      </c>
      <c r="F34" s="60" t="s">
        <v>384</v>
      </c>
      <c r="G34" s="71" t="s">
        <v>138</v>
      </c>
      <c r="H34" s="64" t="s">
        <v>118</v>
      </c>
      <c r="I34" s="71">
        <v>500</v>
      </c>
      <c r="J34" s="66" t="s">
        <v>45</v>
      </c>
      <c r="K34" s="129">
        <v>0.6</v>
      </c>
      <c r="L34" s="68" t="s">
        <v>42</v>
      </c>
      <c r="M34" s="129">
        <v>0.6</v>
      </c>
      <c r="N34" s="66" t="s">
        <v>42</v>
      </c>
      <c r="O34" s="64">
        <v>19</v>
      </c>
      <c r="P34" s="72" t="s">
        <v>627</v>
      </c>
      <c r="Q34" s="64" t="s">
        <v>287</v>
      </c>
      <c r="R34" s="64"/>
      <c r="S34" s="66" t="s">
        <v>288</v>
      </c>
      <c r="T34" s="66" t="s">
        <v>289</v>
      </c>
      <c r="U34" s="66" t="s">
        <v>290</v>
      </c>
      <c r="V34" s="66" t="s">
        <v>266</v>
      </c>
      <c r="W34" s="66" t="s">
        <v>291</v>
      </c>
      <c r="X34" s="66" t="s">
        <v>40</v>
      </c>
      <c r="Y34" s="69" t="s">
        <v>44</v>
      </c>
      <c r="Z34" s="68" t="s">
        <v>42</v>
      </c>
      <c r="AA34" s="66" t="s">
        <v>292</v>
      </c>
      <c r="AB34" s="74" t="s">
        <v>628</v>
      </c>
      <c r="AC34" s="119" t="s">
        <v>629</v>
      </c>
      <c r="AD34" s="72" t="s">
        <v>207</v>
      </c>
      <c r="AE34" s="64" t="s">
        <v>443</v>
      </c>
      <c r="AF34" s="64" t="s">
        <v>308</v>
      </c>
      <c r="AG34" s="60" t="s">
        <v>352</v>
      </c>
      <c r="AH34" s="64" t="s">
        <v>295</v>
      </c>
    </row>
    <row r="35" spans="1:36" s="117" customFormat="1" ht="56.25" customHeight="1" x14ac:dyDescent="0.25">
      <c r="A35" s="60" t="s">
        <v>75</v>
      </c>
      <c r="B35" s="60" t="s">
        <v>133</v>
      </c>
      <c r="C35" s="64" t="s">
        <v>247</v>
      </c>
      <c r="D35" s="60" t="s">
        <v>489</v>
      </c>
      <c r="E35" s="64">
        <v>20</v>
      </c>
      <c r="F35" s="60" t="s">
        <v>532</v>
      </c>
      <c r="G35" s="71" t="s">
        <v>138</v>
      </c>
      <c r="H35" s="64" t="s">
        <v>118</v>
      </c>
      <c r="I35" s="71">
        <v>500</v>
      </c>
      <c r="J35" s="66" t="s">
        <v>45</v>
      </c>
      <c r="K35" s="129">
        <v>0.6</v>
      </c>
      <c r="L35" s="68" t="s">
        <v>42</v>
      </c>
      <c r="M35" s="129">
        <v>0.6</v>
      </c>
      <c r="N35" s="66" t="s">
        <v>42</v>
      </c>
      <c r="O35" s="64">
        <v>20</v>
      </c>
      <c r="P35" s="72" t="s">
        <v>631</v>
      </c>
      <c r="Q35" s="64" t="s">
        <v>287</v>
      </c>
      <c r="R35" s="64"/>
      <c r="S35" s="66" t="s">
        <v>288</v>
      </c>
      <c r="T35" s="66" t="s">
        <v>289</v>
      </c>
      <c r="U35" s="66" t="s">
        <v>290</v>
      </c>
      <c r="V35" s="66" t="s">
        <v>266</v>
      </c>
      <c r="W35" s="66" t="s">
        <v>291</v>
      </c>
      <c r="X35" s="66" t="s">
        <v>40</v>
      </c>
      <c r="Y35" s="69" t="s">
        <v>44</v>
      </c>
      <c r="Z35" s="68" t="s">
        <v>42</v>
      </c>
      <c r="AA35" s="66" t="s">
        <v>292</v>
      </c>
      <c r="AB35" s="74" t="s">
        <v>533</v>
      </c>
      <c r="AC35" s="119" t="s">
        <v>534</v>
      </c>
      <c r="AD35" s="72" t="s">
        <v>207</v>
      </c>
      <c r="AE35" s="64" t="s">
        <v>466</v>
      </c>
      <c r="AF35" s="64" t="s">
        <v>467</v>
      </c>
      <c r="AG35" s="60" t="s">
        <v>352</v>
      </c>
      <c r="AH35" s="64" t="s">
        <v>295</v>
      </c>
    </row>
    <row r="36" spans="1:36" s="117" customFormat="1" ht="56.25" customHeight="1" x14ac:dyDescent="0.25">
      <c r="A36" s="139" t="s">
        <v>75</v>
      </c>
      <c r="B36" s="139" t="s">
        <v>133</v>
      </c>
      <c r="C36" s="141" t="s">
        <v>247</v>
      </c>
      <c r="D36" s="139" t="s">
        <v>581</v>
      </c>
      <c r="E36" s="141">
        <v>21</v>
      </c>
      <c r="F36" s="139" t="s">
        <v>582</v>
      </c>
      <c r="G36" s="140" t="s">
        <v>138</v>
      </c>
      <c r="H36" s="141" t="s">
        <v>118</v>
      </c>
      <c r="I36" s="71">
        <v>24</v>
      </c>
      <c r="J36" s="66" t="s">
        <v>40</v>
      </c>
      <c r="K36" s="129">
        <v>0.4</v>
      </c>
      <c r="L36" s="70" t="s">
        <v>38</v>
      </c>
      <c r="M36" s="129">
        <v>0.8</v>
      </c>
      <c r="N36" s="66" t="s">
        <v>286</v>
      </c>
      <c r="O36" s="64">
        <v>21</v>
      </c>
      <c r="P36" s="72" t="s">
        <v>632</v>
      </c>
      <c r="Q36" s="64" t="s">
        <v>287</v>
      </c>
      <c r="R36" s="64" t="s">
        <v>287</v>
      </c>
      <c r="S36" s="66" t="s">
        <v>288</v>
      </c>
      <c r="T36" s="66" t="s">
        <v>289</v>
      </c>
      <c r="U36" s="66" t="s">
        <v>290</v>
      </c>
      <c r="V36" s="66" t="s">
        <v>266</v>
      </c>
      <c r="W36" s="66" t="s">
        <v>291</v>
      </c>
      <c r="X36" s="66" t="s">
        <v>45</v>
      </c>
      <c r="Y36" s="68" t="s">
        <v>42</v>
      </c>
      <c r="Z36" s="66" t="s">
        <v>42</v>
      </c>
      <c r="AA36" s="66" t="s">
        <v>292</v>
      </c>
      <c r="AB36" s="144" t="s">
        <v>630</v>
      </c>
      <c r="AC36" s="144" t="s">
        <v>583</v>
      </c>
      <c r="AD36" s="143" t="s">
        <v>207</v>
      </c>
      <c r="AE36" s="141" t="s">
        <v>443</v>
      </c>
      <c r="AF36" s="141" t="s">
        <v>308</v>
      </c>
      <c r="AG36" s="139" t="s">
        <v>352</v>
      </c>
      <c r="AH36" s="141" t="s">
        <v>295</v>
      </c>
      <c r="AJ36" s="134" t="s">
        <v>664</v>
      </c>
    </row>
    <row r="37" spans="1:36" s="117" customFormat="1" ht="56.25" customHeight="1" x14ac:dyDescent="0.25">
      <c r="A37" s="135" t="s">
        <v>75</v>
      </c>
      <c r="B37" s="135" t="s">
        <v>133</v>
      </c>
      <c r="C37" s="136" t="s">
        <v>258</v>
      </c>
      <c r="D37" s="137" t="s">
        <v>537</v>
      </c>
      <c r="E37" s="136">
        <v>22</v>
      </c>
      <c r="F37" s="136" t="s">
        <v>505</v>
      </c>
      <c r="G37" s="138" t="s">
        <v>250</v>
      </c>
      <c r="H37" s="136" t="s">
        <v>118</v>
      </c>
      <c r="I37" s="71">
        <v>5000</v>
      </c>
      <c r="J37" s="66" t="s">
        <v>285</v>
      </c>
      <c r="K37" s="129">
        <v>0.8</v>
      </c>
      <c r="L37" s="67" t="s">
        <v>39</v>
      </c>
      <c r="M37" s="129">
        <v>1</v>
      </c>
      <c r="N37" s="66" t="s">
        <v>41</v>
      </c>
      <c r="O37" s="64">
        <v>22</v>
      </c>
      <c r="P37" s="138" t="s">
        <v>642</v>
      </c>
      <c r="Q37" s="64" t="s">
        <v>287</v>
      </c>
      <c r="R37" s="64"/>
      <c r="S37" s="66" t="s">
        <v>288</v>
      </c>
      <c r="T37" s="66" t="s">
        <v>289</v>
      </c>
      <c r="U37" s="66" t="s">
        <v>290</v>
      </c>
      <c r="V37" s="66" t="s">
        <v>266</v>
      </c>
      <c r="W37" s="66" t="s">
        <v>291</v>
      </c>
      <c r="X37" s="66" t="s">
        <v>45</v>
      </c>
      <c r="Y37" s="70" t="s">
        <v>38</v>
      </c>
      <c r="Z37" s="66" t="s">
        <v>286</v>
      </c>
      <c r="AA37" s="66" t="s">
        <v>292</v>
      </c>
      <c r="AB37" s="146" t="s">
        <v>643</v>
      </c>
      <c r="AC37" s="146" t="s">
        <v>646</v>
      </c>
      <c r="AD37" s="138" t="s">
        <v>538</v>
      </c>
      <c r="AE37" s="136" t="s">
        <v>539</v>
      </c>
      <c r="AF37" s="136" t="s">
        <v>540</v>
      </c>
      <c r="AG37" s="135" t="s">
        <v>684</v>
      </c>
      <c r="AH37" s="136" t="s">
        <v>295</v>
      </c>
      <c r="AJ37" s="134" t="s">
        <v>663</v>
      </c>
    </row>
    <row r="38" spans="1:36" s="117" customFormat="1" ht="135" x14ac:dyDescent="0.25">
      <c r="A38" s="60" t="s">
        <v>77</v>
      </c>
      <c r="B38" s="60" t="s">
        <v>133</v>
      </c>
      <c r="C38" s="64" t="s">
        <v>247</v>
      </c>
      <c r="D38" s="60" t="s">
        <v>493</v>
      </c>
      <c r="E38" s="64">
        <v>23</v>
      </c>
      <c r="F38" s="60" t="s">
        <v>494</v>
      </c>
      <c r="G38" s="71" t="s">
        <v>138</v>
      </c>
      <c r="H38" s="64" t="s">
        <v>118</v>
      </c>
      <c r="I38" s="71">
        <v>8000</v>
      </c>
      <c r="J38" s="66" t="s">
        <v>354</v>
      </c>
      <c r="K38" s="129">
        <v>1</v>
      </c>
      <c r="L38" s="68" t="s">
        <v>42</v>
      </c>
      <c r="M38" s="129">
        <v>0.8</v>
      </c>
      <c r="N38" s="66" t="s">
        <v>286</v>
      </c>
      <c r="O38" s="64">
        <v>23</v>
      </c>
      <c r="P38" s="72" t="s">
        <v>633</v>
      </c>
      <c r="Q38" s="64" t="s">
        <v>287</v>
      </c>
      <c r="R38" s="64"/>
      <c r="S38" s="66" t="s">
        <v>288</v>
      </c>
      <c r="T38" s="66" t="s">
        <v>289</v>
      </c>
      <c r="U38" s="66" t="s">
        <v>290</v>
      </c>
      <c r="V38" s="66" t="s">
        <v>266</v>
      </c>
      <c r="W38" s="66" t="s">
        <v>291</v>
      </c>
      <c r="X38" s="66" t="s">
        <v>40</v>
      </c>
      <c r="Y38" s="69" t="s">
        <v>44</v>
      </c>
      <c r="Z38" s="68" t="s">
        <v>42</v>
      </c>
      <c r="AA38" s="66" t="s">
        <v>292</v>
      </c>
      <c r="AB38" s="119" t="s">
        <v>634</v>
      </c>
      <c r="AC38" s="119" t="s">
        <v>635</v>
      </c>
      <c r="AD38" s="72" t="s">
        <v>78</v>
      </c>
      <c r="AE38" s="64" t="s">
        <v>497</v>
      </c>
      <c r="AF38" s="64" t="s">
        <v>498</v>
      </c>
      <c r="AG38" s="60" t="s">
        <v>683</v>
      </c>
      <c r="AH38" s="64" t="s">
        <v>295</v>
      </c>
    </row>
    <row r="39" spans="1:36" s="117" customFormat="1" ht="77.25" customHeight="1" x14ac:dyDescent="0.25">
      <c r="A39" s="60" t="s">
        <v>77</v>
      </c>
      <c r="B39" s="60" t="s">
        <v>133</v>
      </c>
      <c r="C39" s="64" t="s">
        <v>247</v>
      </c>
      <c r="D39" s="60" t="s">
        <v>499</v>
      </c>
      <c r="E39" s="64">
        <v>24</v>
      </c>
      <c r="F39" s="60" t="s">
        <v>378</v>
      </c>
      <c r="G39" s="71" t="s">
        <v>138</v>
      </c>
      <c r="H39" s="64" t="s">
        <v>118</v>
      </c>
      <c r="I39" s="71">
        <v>10000</v>
      </c>
      <c r="J39" s="66" t="s">
        <v>354</v>
      </c>
      <c r="K39" s="129">
        <v>1</v>
      </c>
      <c r="L39" s="68" t="s">
        <v>42</v>
      </c>
      <c r="M39" s="129">
        <v>0.8</v>
      </c>
      <c r="N39" s="66" t="s">
        <v>286</v>
      </c>
      <c r="O39" s="64">
        <v>24</v>
      </c>
      <c r="P39" s="72" t="s">
        <v>636</v>
      </c>
      <c r="Q39" s="64" t="s">
        <v>287</v>
      </c>
      <c r="R39" s="64"/>
      <c r="S39" s="66" t="s">
        <v>288</v>
      </c>
      <c r="T39" s="66" t="s">
        <v>289</v>
      </c>
      <c r="U39" s="66" t="s">
        <v>290</v>
      </c>
      <c r="V39" s="66" t="s">
        <v>266</v>
      </c>
      <c r="W39" s="66" t="s">
        <v>291</v>
      </c>
      <c r="X39" s="66" t="s">
        <v>40</v>
      </c>
      <c r="Y39" s="69" t="s">
        <v>44</v>
      </c>
      <c r="Z39" s="68" t="s">
        <v>42</v>
      </c>
      <c r="AA39" s="66" t="s">
        <v>292</v>
      </c>
      <c r="AB39" s="119" t="s">
        <v>637</v>
      </c>
      <c r="AC39" s="119" t="s">
        <v>640</v>
      </c>
      <c r="AD39" s="72" t="s">
        <v>78</v>
      </c>
      <c r="AE39" s="64" t="s">
        <v>426</v>
      </c>
      <c r="AF39" s="64" t="s">
        <v>427</v>
      </c>
      <c r="AG39" s="60" t="s">
        <v>683</v>
      </c>
      <c r="AH39" s="64" t="s">
        <v>295</v>
      </c>
    </row>
    <row r="40" spans="1:36" s="117" customFormat="1" ht="77.25" customHeight="1" x14ac:dyDescent="0.25">
      <c r="A40" s="60" t="s">
        <v>77</v>
      </c>
      <c r="B40" s="60" t="s">
        <v>133</v>
      </c>
      <c r="C40" s="64" t="s">
        <v>247</v>
      </c>
      <c r="D40" s="120" t="s">
        <v>535</v>
      </c>
      <c r="E40" s="64">
        <v>25</v>
      </c>
      <c r="F40" s="64" t="s">
        <v>377</v>
      </c>
      <c r="G40" s="72" t="s">
        <v>138</v>
      </c>
      <c r="H40" s="64" t="s">
        <v>118</v>
      </c>
      <c r="I40" s="71">
        <v>30</v>
      </c>
      <c r="J40" s="66" t="s">
        <v>40</v>
      </c>
      <c r="K40" s="129">
        <v>0.4</v>
      </c>
      <c r="L40" s="70" t="s">
        <v>38</v>
      </c>
      <c r="M40" s="129">
        <v>0.8</v>
      </c>
      <c r="N40" s="66" t="s">
        <v>286</v>
      </c>
      <c r="O40" s="64">
        <v>25</v>
      </c>
      <c r="P40" s="72" t="s">
        <v>638</v>
      </c>
      <c r="Q40" s="64" t="s">
        <v>287</v>
      </c>
      <c r="R40" s="64"/>
      <c r="S40" s="66" t="s">
        <v>288</v>
      </c>
      <c r="T40" s="66" t="s">
        <v>289</v>
      </c>
      <c r="U40" s="66" t="s">
        <v>290</v>
      </c>
      <c r="V40" s="66" t="s">
        <v>266</v>
      </c>
      <c r="W40" s="66" t="s">
        <v>291</v>
      </c>
      <c r="X40" s="66" t="s">
        <v>45</v>
      </c>
      <c r="Y40" s="68" t="s">
        <v>42</v>
      </c>
      <c r="Z40" s="66" t="s">
        <v>42</v>
      </c>
      <c r="AA40" s="66" t="s">
        <v>292</v>
      </c>
      <c r="AB40" s="119" t="s">
        <v>639</v>
      </c>
      <c r="AC40" s="119" t="s">
        <v>641</v>
      </c>
      <c r="AD40" s="72" t="s">
        <v>536</v>
      </c>
      <c r="AE40" s="121" t="s">
        <v>426</v>
      </c>
      <c r="AF40" s="121" t="s">
        <v>427</v>
      </c>
      <c r="AG40" s="60" t="s">
        <v>683</v>
      </c>
      <c r="AH40" s="64" t="s">
        <v>295</v>
      </c>
    </row>
    <row r="41" spans="1:36" s="117" customFormat="1" ht="56.25" x14ac:dyDescent="0.25">
      <c r="A41" s="60" t="s">
        <v>77</v>
      </c>
      <c r="B41" s="60" t="s">
        <v>133</v>
      </c>
      <c r="C41" s="64" t="s">
        <v>258</v>
      </c>
      <c r="D41" s="120" t="s">
        <v>541</v>
      </c>
      <c r="E41" s="64">
        <v>26</v>
      </c>
      <c r="F41" s="64" t="s">
        <v>509</v>
      </c>
      <c r="G41" s="72" t="s">
        <v>138</v>
      </c>
      <c r="H41" s="64" t="s">
        <v>118</v>
      </c>
      <c r="I41" s="71">
        <v>5000</v>
      </c>
      <c r="J41" s="66" t="s">
        <v>285</v>
      </c>
      <c r="K41" s="129">
        <v>0.8</v>
      </c>
      <c r="L41" s="67" t="s">
        <v>39</v>
      </c>
      <c r="M41" s="129">
        <v>1</v>
      </c>
      <c r="N41" s="66" t="s">
        <v>41</v>
      </c>
      <c r="O41" s="64">
        <v>26</v>
      </c>
      <c r="P41" s="72" t="s">
        <v>660</v>
      </c>
      <c r="Q41" s="64" t="s">
        <v>287</v>
      </c>
      <c r="R41" s="64"/>
      <c r="S41" s="66" t="s">
        <v>288</v>
      </c>
      <c r="T41" s="66" t="s">
        <v>289</v>
      </c>
      <c r="U41" s="66" t="s">
        <v>290</v>
      </c>
      <c r="V41" s="66" t="s">
        <v>266</v>
      </c>
      <c r="W41" s="66" t="s">
        <v>291</v>
      </c>
      <c r="X41" s="66" t="s">
        <v>45</v>
      </c>
      <c r="Y41" s="70" t="s">
        <v>38</v>
      </c>
      <c r="Z41" s="66" t="s">
        <v>286</v>
      </c>
      <c r="AA41" s="66" t="s">
        <v>292</v>
      </c>
      <c r="AB41" s="119" t="s">
        <v>644</v>
      </c>
      <c r="AC41" s="119" t="s">
        <v>645</v>
      </c>
      <c r="AD41" s="72" t="s">
        <v>78</v>
      </c>
      <c r="AE41" s="64" t="s">
        <v>426</v>
      </c>
      <c r="AF41" s="64" t="s">
        <v>427</v>
      </c>
      <c r="AG41" s="60" t="s">
        <v>355</v>
      </c>
      <c r="AH41" s="64" t="s">
        <v>295</v>
      </c>
    </row>
    <row r="42" spans="1:36" s="117" customFormat="1" ht="51.75" customHeight="1" x14ac:dyDescent="0.25">
      <c r="A42" s="139" t="s">
        <v>77</v>
      </c>
      <c r="B42" s="139" t="s">
        <v>133</v>
      </c>
      <c r="C42" s="141" t="s">
        <v>258</v>
      </c>
      <c r="D42" s="142" t="s">
        <v>543</v>
      </c>
      <c r="E42" s="141">
        <v>27</v>
      </c>
      <c r="F42" s="141" t="s">
        <v>542</v>
      </c>
      <c r="G42" s="143" t="s">
        <v>138</v>
      </c>
      <c r="H42" s="141" t="s">
        <v>118</v>
      </c>
      <c r="I42" s="71">
        <v>24</v>
      </c>
      <c r="J42" s="66" t="s">
        <v>40</v>
      </c>
      <c r="K42" s="129">
        <v>0.4</v>
      </c>
      <c r="L42" s="70" t="s">
        <v>38</v>
      </c>
      <c r="M42" s="129">
        <v>0.8</v>
      </c>
      <c r="N42" s="66" t="s">
        <v>286</v>
      </c>
      <c r="O42" s="64">
        <v>27</v>
      </c>
      <c r="P42" s="72" t="s">
        <v>659</v>
      </c>
      <c r="Q42" s="64" t="s">
        <v>287</v>
      </c>
      <c r="R42" s="64" t="s">
        <v>287</v>
      </c>
      <c r="S42" s="66" t="s">
        <v>288</v>
      </c>
      <c r="T42" s="66" t="s">
        <v>289</v>
      </c>
      <c r="U42" s="66" t="s">
        <v>290</v>
      </c>
      <c r="V42" s="66" t="s">
        <v>266</v>
      </c>
      <c r="W42" s="66" t="s">
        <v>291</v>
      </c>
      <c r="X42" s="66" t="s">
        <v>45</v>
      </c>
      <c r="Y42" s="68" t="s">
        <v>42</v>
      </c>
      <c r="Z42" s="66" t="s">
        <v>42</v>
      </c>
      <c r="AA42" s="66" t="s">
        <v>292</v>
      </c>
      <c r="AB42" s="144" t="s">
        <v>647</v>
      </c>
      <c r="AC42" s="144" t="s">
        <v>648</v>
      </c>
      <c r="AD42" s="143" t="s">
        <v>78</v>
      </c>
      <c r="AE42" s="141" t="s">
        <v>544</v>
      </c>
      <c r="AF42" s="141" t="s">
        <v>545</v>
      </c>
      <c r="AG42" s="139" t="s">
        <v>355</v>
      </c>
      <c r="AH42" s="141" t="s">
        <v>295</v>
      </c>
      <c r="AJ42" s="134" t="s">
        <v>664</v>
      </c>
    </row>
    <row r="43" spans="1:36" s="117" customFormat="1" ht="80.25" customHeight="1" x14ac:dyDescent="0.25">
      <c r="A43" s="60" t="s">
        <v>79</v>
      </c>
      <c r="B43" s="60" t="s">
        <v>133</v>
      </c>
      <c r="C43" s="64" t="s">
        <v>247</v>
      </c>
      <c r="D43" s="78" t="s">
        <v>577</v>
      </c>
      <c r="E43" s="64">
        <v>28</v>
      </c>
      <c r="F43" s="72" t="s">
        <v>376</v>
      </c>
      <c r="G43" s="72" t="s">
        <v>250</v>
      </c>
      <c r="H43" s="64" t="s">
        <v>118</v>
      </c>
      <c r="I43" s="71">
        <v>7000</v>
      </c>
      <c r="J43" s="66" t="s">
        <v>354</v>
      </c>
      <c r="K43" s="129">
        <v>1</v>
      </c>
      <c r="L43" s="68" t="s">
        <v>42</v>
      </c>
      <c r="M43" s="129">
        <v>0.8</v>
      </c>
      <c r="N43" s="66" t="s">
        <v>286</v>
      </c>
      <c r="O43" s="64">
        <v>28</v>
      </c>
      <c r="P43" s="72" t="s">
        <v>658</v>
      </c>
      <c r="Q43" s="64" t="s">
        <v>287</v>
      </c>
      <c r="R43" s="64"/>
      <c r="S43" s="66" t="s">
        <v>288</v>
      </c>
      <c r="T43" s="66" t="s">
        <v>289</v>
      </c>
      <c r="U43" s="66" t="s">
        <v>290</v>
      </c>
      <c r="V43" s="66" t="s">
        <v>266</v>
      </c>
      <c r="W43" s="66" t="s">
        <v>291</v>
      </c>
      <c r="X43" s="66" t="s">
        <v>40</v>
      </c>
      <c r="Y43" s="69" t="s">
        <v>44</v>
      </c>
      <c r="Z43" s="68" t="s">
        <v>42</v>
      </c>
      <c r="AA43" s="66" t="s">
        <v>292</v>
      </c>
      <c r="AB43" s="74" t="s">
        <v>649</v>
      </c>
      <c r="AC43" s="119" t="s">
        <v>578</v>
      </c>
      <c r="AD43" s="72" t="s">
        <v>228</v>
      </c>
      <c r="AE43" s="64" t="s">
        <v>466</v>
      </c>
      <c r="AF43" s="64" t="s">
        <v>467</v>
      </c>
      <c r="AG43" s="60" t="s">
        <v>356</v>
      </c>
      <c r="AH43" s="64" t="s">
        <v>295</v>
      </c>
    </row>
    <row r="44" spans="1:36" s="117" customFormat="1" ht="78.75" x14ac:dyDescent="0.25">
      <c r="A44" s="60" t="s">
        <v>79</v>
      </c>
      <c r="B44" s="60" t="s">
        <v>133</v>
      </c>
      <c r="C44" s="64" t="s">
        <v>247</v>
      </c>
      <c r="D44" s="77" t="s">
        <v>579</v>
      </c>
      <c r="E44" s="64">
        <v>29</v>
      </c>
      <c r="F44" s="64" t="s">
        <v>374</v>
      </c>
      <c r="G44" s="72" t="s">
        <v>250</v>
      </c>
      <c r="H44" s="64" t="s">
        <v>118</v>
      </c>
      <c r="I44" s="71">
        <v>1000</v>
      </c>
      <c r="J44" s="66" t="s">
        <v>45</v>
      </c>
      <c r="K44" s="129">
        <v>0.6</v>
      </c>
      <c r="L44" s="68" t="s">
        <v>42</v>
      </c>
      <c r="M44" s="129">
        <v>0.6</v>
      </c>
      <c r="N44" s="66" t="s">
        <v>42</v>
      </c>
      <c r="O44" s="64">
        <v>29</v>
      </c>
      <c r="P44" s="72" t="s">
        <v>657</v>
      </c>
      <c r="Q44" s="64" t="s">
        <v>287</v>
      </c>
      <c r="R44" s="64"/>
      <c r="S44" s="66" t="s">
        <v>288</v>
      </c>
      <c r="T44" s="66" t="s">
        <v>289</v>
      </c>
      <c r="U44" s="66" t="s">
        <v>290</v>
      </c>
      <c r="V44" s="66" t="s">
        <v>266</v>
      </c>
      <c r="W44" s="66" t="s">
        <v>291</v>
      </c>
      <c r="X44" s="66" t="s">
        <v>368</v>
      </c>
      <c r="Y44" s="69" t="s">
        <v>44</v>
      </c>
      <c r="Z44" s="66" t="s">
        <v>43</v>
      </c>
      <c r="AA44" s="66" t="s">
        <v>292</v>
      </c>
      <c r="AB44" s="60" t="s">
        <v>650</v>
      </c>
      <c r="AC44" s="123" t="s">
        <v>580</v>
      </c>
      <c r="AD44" s="72" t="s">
        <v>228</v>
      </c>
      <c r="AE44" s="64" t="s">
        <v>426</v>
      </c>
      <c r="AF44" s="64" t="s">
        <v>427</v>
      </c>
      <c r="AG44" s="60" t="s">
        <v>356</v>
      </c>
      <c r="AH44" s="64" t="s">
        <v>295</v>
      </c>
    </row>
    <row r="45" spans="1:36" s="117" customFormat="1" ht="91.5" customHeight="1" x14ac:dyDescent="0.25">
      <c r="A45" s="60" t="s">
        <v>74</v>
      </c>
      <c r="B45" s="60" t="s">
        <v>133</v>
      </c>
      <c r="C45" s="64" t="s">
        <v>247</v>
      </c>
      <c r="D45" s="60" t="s">
        <v>569</v>
      </c>
      <c r="E45" s="64">
        <v>30</v>
      </c>
      <c r="F45" s="60" t="s">
        <v>371</v>
      </c>
      <c r="G45" s="71" t="s">
        <v>138</v>
      </c>
      <c r="H45" s="64" t="s">
        <v>118</v>
      </c>
      <c r="I45" s="71">
        <v>500</v>
      </c>
      <c r="J45" s="66" t="s">
        <v>45</v>
      </c>
      <c r="K45" s="129">
        <v>0.6</v>
      </c>
      <c r="L45" s="70" t="s">
        <v>38</v>
      </c>
      <c r="M45" s="129">
        <v>0.8</v>
      </c>
      <c r="N45" s="66" t="s">
        <v>286</v>
      </c>
      <c r="O45" s="64" t="s">
        <v>666</v>
      </c>
      <c r="P45" s="60" t="s">
        <v>661</v>
      </c>
      <c r="Q45" s="64" t="s">
        <v>287</v>
      </c>
      <c r="R45" s="64" t="s">
        <v>287</v>
      </c>
      <c r="S45" s="66" t="s">
        <v>288</v>
      </c>
      <c r="T45" s="66" t="s">
        <v>289</v>
      </c>
      <c r="U45" s="66" t="s">
        <v>290</v>
      </c>
      <c r="V45" s="66" t="s">
        <v>266</v>
      </c>
      <c r="W45" s="66" t="s">
        <v>291</v>
      </c>
      <c r="X45" s="66" t="s">
        <v>304</v>
      </c>
      <c r="Y45" s="69" t="s">
        <v>44</v>
      </c>
      <c r="Z45" s="66" t="s">
        <v>43</v>
      </c>
      <c r="AA45" s="66" t="s">
        <v>292</v>
      </c>
      <c r="AB45" s="60" t="s">
        <v>651</v>
      </c>
      <c r="AC45" s="123" t="s">
        <v>570</v>
      </c>
      <c r="AD45" s="64" t="s">
        <v>357</v>
      </c>
      <c r="AE45" s="64" t="s">
        <v>426</v>
      </c>
      <c r="AF45" s="64" t="s">
        <v>427</v>
      </c>
      <c r="AG45" s="60" t="s">
        <v>364</v>
      </c>
      <c r="AH45" s="64" t="s">
        <v>295</v>
      </c>
    </row>
    <row r="46" spans="1:36" s="117" customFormat="1" ht="83.25" customHeight="1" x14ac:dyDescent="0.25">
      <c r="A46" s="124" t="s">
        <v>74</v>
      </c>
      <c r="B46" s="124" t="s">
        <v>133</v>
      </c>
      <c r="C46" s="125" t="s">
        <v>247</v>
      </c>
      <c r="D46" s="124" t="s">
        <v>245</v>
      </c>
      <c r="E46" s="125"/>
      <c r="F46" s="124" t="s">
        <v>571</v>
      </c>
      <c r="G46" s="126" t="s">
        <v>138</v>
      </c>
      <c r="H46" s="125" t="s">
        <v>118</v>
      </c>
      <c r="I46" s="126">
        <v>5000</v>
      </c>
      <c r="J46" s="67" t="s">
        <v>46</v>
      </c>
      <c r="K46" s="130">
        <v>1</v>
      </c>
      <c r="L46" s="67" t="s">
        <v>38</v>
      </c>
      <c r="M46" s="130">
        <v>0.8</v>
      </c>
      <c r="N46" s="67" t="s">
        <v>286</v>
      </c>
      <c r="O46" s="125">
        <v>32</v>
      </c>
      <c r="P46" s="124" t="s">
        <v>518</v>
      </c>
      <c r="Q46" s="125" t="s">
        <v>287</v>
      </c>
      <c r="R46" s="125"/>
      <c r="S46" s="67" t="s">
        <v>288</v>
      </c>
      <c r="T46" s="67" t="s">
        <v>289</v>
      </c>
      <c r="U46" s="67" t="s">
        <v>290</v>
      </c>
      <c r="V46" s="67" t="s">
        <v>266</v>
      </c>
      <c r="W46" s="67" t="s">
        <v>291</v>
      </c>
      <c r="X46" s="67" t="s">
        <v>40</v>
      </c>
      <c r="Y46" s="67" t="s">
        <v>44</v>
      </c>
      <c r="Z46" s="67" t="s">
        <v>42</v>
      </c>
      <c r="AA46" s="67" t="s">
        <v>292</v>
      </c>
      <c r="AB46" s="124" t="s">
        <v>519</v>
      </c>
      <c r="AC46" s="124"/>
      <c r="AD46" s="125" t="s">
        <v>357</v>
      </c>
      <c r="AE46" s="125" t="s">
        <v>426</v>
      </c>
      <c r="AF46" s="125" t="s">
        <v>427</v>
      </c>
      <c r="AG46" s="124" t="s">
        <v>364</v>
      </c>
      <c r="AH46" s="125" t="s">
        <v>295</v>
      </c>
    </row>
    <row r="47" spans="1:36" s="117" customFormat="1" ht="67.5" x14ac:dyDescent="0.25">
      <c r="A47" s="60" t="s">
        <v>74</v>
      </c>
      <c r="B47" s="60" t="s">
        <v>133</v>
      </c>
      <c r="C47" s="64" t="s">
        <v>247</v>
      </c>
      <c r="D47" s="60" t="s">
        <v>365</v>
      </c>
      <c r="E47" s="64">
        <v>31</v>
      </c>
      <c r="F47" s="60" t="s">
        <v>369</v>
      </c>
      <c r="G47" s="71" t="s">
        <v>138</v>
      </c>
      <c r="H47" s="64" t="s">
        <v>118</v>
      </c>
      <c r="I47" s="71">
        <v>500</v>
      </c>
      <c r="J47" s="66" t="s">
        <v>45</v>
      </c>
      <c r="K47" s="129">
        <v>0.6</v>
      </c>
      <c r="L47" s="70" t="s">
        <v>38</v>
      </c>
      <c r="M47" s="129">
        <v>0.8</v>
      </c>
      <c r="N47" s="66" t="s">
        <v>286</v>
      </c>
      <c r="O47" s="64">
        <v>32</v>
      </c>
      <c r="P47" s="60" t="s">
        <v>656</v>
      </c>
      <c r="Q47" s="64" t="s">
        <v>287</v>
      </c>
      <c r="R47" s="64" t="s">
        <v>287</v>
      </c>
      <c r="S47" s="66" t="s">
        <v>288</v>
      </c>
      <c r="T47" s="66" t="s">
        <v>289</v>
      </c>
      <c r="U47" s="66" t="s">
        <v>290</v>
      </c>
      <c r="V47" s="66" t="s">
        <v>266</v>
      </c>
      <c r="W47" s="66" t="s">
        <v>291</v>
      </c>
      <c r="X47" s="66" t="s">
        <v>304</v>
      </c>
      <c r="Y47" s="69" t="s">
        <v>44</v>
      </c>
      <c r="Z47" s="66" t="s">
        <v>43</v>
      </c>
      <c r="AA47" s="66" t="s">
        <v>292</v>
      </c>
      <c r="AB47" s="60" t="s">
        <v>652</v>
      </c>
      <c r="AC47" s="123" t="s">
        <v>572</v>
      </c>
      <c r="AD47" s="64" t="s">
        <v>357</v>
      </c>
      <c r="AE47" s="64" t="s">
        <v>426</v>
      </c>
      <c r="AF47" s="64" t="s">
        <v>427</v>
      </c>
      <c r="AG47" s="60" t="s">
        <v>366</v>
      </c>
      <c r="AH47" s="64" t="s">
        <v>295</v>
      </c>
    </row>
    <row r="48" spans="1:36" x14ac:dyDescent="0.25">
      <c r="E48" s="81"/>
      <c r="G48" s="81"/>
      <c r="H48" s="81"/>
      <c r="I48" s="81"/>
      <c r="O48" s="81"/>
      <c r="Q48" s="81"/>
      <c r="R48" s="81"/>
      <c r="AD48" s="81"/>
      <c r="AE48" s="81"/>
      <c r="AF48" s="81"/>
      <c r="AH48" s="81"/>
    </row>
    <row r="51" spans="1:4" s="81" customFormat="1" x14ac:dyDescent="0.25">
      <c r="A51" s="370"/>
      <c r="B51" s="370"/>
      <c r="C51" s="370"/>
      <c r="D51" s="370"/>
    </row>
    <row r="52" spans="1:4" s="81" customFormat="1" x14ac:dyDescent="0.25">
      <c r="A52" s="367" t="s">
        <v>521</v>
      </c>
      <c r="B52" s="367"/>
      <c r="C52" s="367"/>
      <c r="D52" s="367"/>
    </row>
    <row r="53" spans="1:4" s="81" customFormat="1" x14ac:dyDescent="0.25">
      <c r="A53" s="368" t="s">
        <v>522</v>
      </c>
      <c r="B53" s="368"/>
      <c r="C53" s="368"/>
      <c r="D53" s="368"/>
    </row>
    <row r="55" spans="1:4" s="81" customFormat="1" x14ac:dyDescent="0.25">
      <c r="A55" s="81" t="s">
        <v>584</v>
      </c>
    </row>
    <row r="56" spans="1:4" s="81" customFormat="1" x14ac:dyDescent="0.25">
      <c r="A56" s="81" t="s">
        <v>585</v>
      </c>
    </row>
  </sheetData>
  <autoFilter ref="A12:AJ53" xr:uid="{00000000-0009-0000-0000-000006000000}"/>
  <mergeCells count="36">
    <mergeCell ref="AB4:AH4"/>
    <mergeCell ref="D1:AH1"/>
    <mergeCell ref="A4:C4"/>
    <mergeCell ref="O9:AA9"/>
    <mergeCell ref="A5:C5"/>
    <mergeCell ref="AB5:AE5"/>
    <mergeCell ref="AF5:AH5"/>
    <mergeCell ref="A1:C3"/>
    <mergeCell ref="AB2:AE2"/>
    <mergeCell ref="AF2:AH2"/>
    <mergeCell ref="AB3:AE3"/>
    <mergeCell ref="AF3:AH3"/>
    <mergeCell ref="D2:AA5"/>
    <mergeCell ref="C7:F7"/>
    <mergeCell ref="H7:I7"/>
    <mergeCell ref="J7:P7"/>
    <mergeCell ref="AB9:AH9"/>
    <mergeCell ref="B10:B11"/>
    <mergeCell ref="A10:A11"/>
    <mergeCell ref="H10:H11"/>
    <mergeCell ref="X10:AA10"/>
    <mergeCell ref="AB10:AH10"/>
    <mergeCell ref="I10:N10"/>
    <mergeCell ref="G10:G11"/>
    <mergeCell ref="F10:F11"/>
    <mergeCell ref="D10:D11"/>
    <mergeCell ref="C10:C11"/>
    <mergeCell ref="O10:O11"/>
    <mergeCell ref="Q10:W10"/>
    <mergeCell ref="P10:P11"/>
    <mergeCell ref="E10:E11"/>
    <mergeCell ref="A7:B7"/>
    <mergeCell ref="A52:D52"/>
    <mergeCell ref="A53:D53"/>
    <mergeCell ref="A9:N9"/>
    <mergeCell ref="A51:D51"/>
  </mergeCells>
  <conditionalFormatting sqref="J13:J47">
    <cfRule type="cellIs" dxfId="135" priority="6" operator="equal">
      <formula>"Muy Baja"</formula>
    </cfRule>
    <cfRule type="cellIs" dxfId="134" priority="5" operator="equal">
      <formula>"Baja"</formula>
    </cfRule>
    <cfRule type="cellIs" dxfId="133" priority="7" operator="equal">
      <formula>"Media"</formula>
    </cfRule>
    <cfRule type="cellIs" dxfId="132" priority="8" operator="equal">
      <formula>"Muy Alta"</formula>
    </cfRule>
    <cfRule type="cellIs" dxfId="131" priority="9" operator="equal">
      <formula>"Alta"</formula>
    </cfRule>
  </conditionalFormatting>
  <conditionalFormatting sqref="N13:N47">
    <cfRule type="cellIs" dxfId="130" priority="2" operator="equal">
      <formula>"Moderado"</formula>
    </cfRule>
    <cfRule type="cellIs" dxfId="129" priority="3" operator="equal">
      <formula>"Extremo"</formula>
    </cfRule>
    <cfRule type="cellIs" dxfId="128" priority="4" operator="equal">
      <formula>"Alto"</formula>
    </cfRule>
    <cfRule type="cellIs" dxfId="127" priority="1" operator="equal">
      <formula>"Bajo"</formula>
    </cfRule>
  </conditionalFormatting>
  <conditionalFormatting sqref="X13:X47">
    <cfRule type="cellIs" dxfId="126" priority="10" operator="equal">
      <formula>"Baja"</formula>
    </cfRule>
    <cfRule type="cellIs" dxfId="125" priority="11" operator="equal">
      <formula>"Muy Baja"</formula>
    </cfRule>
    <cfRule type="cellIs" dxfId="124" priority="12" operator="equal">
      <formula>"Media"</formula>
    </cfRule>
    <cfRule type="cellIs" dxfId="123" priority="13" operator="equal">
      <formula>"Muy Alta"</formula>
    </cfRule>
    <cfRule type="cellIs" dxfId="122" priority="14" operator="equal">
      <formula>"Alta"</formula>
    </cfRule>
  </conditionalFormatting>
  <conditionalFormatting sqref="Z13">
    <cfRule type="cellIs" dxfId="121" priority="437" operator="equal">
      <formula>"Extremo"</formula>
    </cfRule>
    <cfRule type="cellIs" dxfId="120" priority="436" operator="equal">
      <formula>"Moderado"</formula>
    </cfRule>
    <cfRule type="cellIs" dxfId="119" priority="435" operator="equal">
      <formula>"Bajo"</formula>
    </cfRule>
    <cfRule type="cellIs" dxfId="118" priority="438" operator="equal">
      <formula>"Alto"</formula>
    </cfRule>
  </conditionalFormatting>
  <conditionalFormatting sqref="Z15:Z19">
    <cfRule type="cellIs" dxfId="117" priority="42" operator="equal">
      <formula>"Bajo"</formula>
    </cfRule>
    <cfRule type="cellIs" dxfId="116" priority="43" operator="equal">
      <formula>"Moderado"</formula>
    </cfRule>
    <cfRule type="cellIs" dxfId="115" priority="45" operator="equal">
      <formula>"Alto"</formula>
    </cfRule>
    <cfRule type="cellIs" dxfId="114" priority="44" operator="equal">
      <formula>"Extremo"</formula>
    </cfRule>
  </conditionalFormatting>
  <conditionalFormatting sqref="Z22">
    <cfRule type="cellIs" dxfId="113" priority="409" operator="equal">
      <formula>"Alto"</formula>
    </cfRule>
    <cfRule type="cellIs" dxfId="112" priority="408" operator="equal">
      <formula>"Extremo"</formula>
    </cfRule>
    <cfRule type="cellIs" dxfId="111" priority="406" operator="equal">
      <formula>"Bajo"</formula>
    </cfRule>
    <cfRule type="cellIs" dxfId="110" priority="407" operator="equal">
      <formula>"Moderado"</formula>
    </cfRule>
  </conditionalFormatting>
  <conditionalFormatting sqref="Z24:Z26">
    <cfRule type="cellIs" dxfId="109" priority="366" operator="equal">
      <formula>"Bajo"</formula>
    </cfRule>
    <cfRule type="cellIs" dxfId="108" priority="368" operator="equal">
      <formula>"Extremo"</formula>
    </cfRule>
    <cfRule type="cellIs" dxfId="107" priority="369" operator="equal">
      <formula>"Alto"</formula>
    </cfRule>
    <cfRule type="cellIs" dxfId="106" priority="367" operator="equal">
      <formula>"Moderado"</formula>
    </cfRule>
  </conditionalFormatting>
  <conditionalFormatting sqref="Z28:Z30">
    <cfRule type="cellIs" dxfId="105" priority="316" operator="equal">
      <formula>"Bajo"</formula>
    </cfRule>
    <cfRule type="cellIs" dxfId="104" priority="317" operator="equal">
      <formula>"Moderado"</formula>
    </cfRule>
    <cfRule type="cellIs" dxfId="103" priority="318" operator="equal">
      <formula>"Extremo"</formula>
    </cfRule>
    <cfRule type="cellIs" dxfId="102" priority="319" operator="equal">
      <formula>"Alto"</formula>
    </cfRule>
  </conditionalFormatting>
  <conditionalFormatting sqref="Z36:Z37">
    <cfRule type="cellIs" dxfId="101" priority="25" operator="equal">
      <formula>"Moderado"</formula>
    </cfRule>
    <cfRule type="cellIs" dxfId="100" priority="27" operator="equal">
      <formula>"Alto"</formula>
    </cfRule>
    <cfRule type="cellIs" dxfId="99" priority="26" operator="equal">
      <formula>"Extremo"</formula>
    </cfRule>
    <cfRule type="cellIs" dxfId="98" priority="24" operator="equal">
      <formula>"Bajo"</formula>
    </cfRule>
  </conditionalFormatting>
  <conditionalFormatting sqref="Z40:Z42">
    <cfRule type="cellIs" dxfId="97" priority="15" operator="equal">
      <formula>"Bajo"</formula>
    </cfRule>
    <cfRule type="cellIs" dxfId="96" priority="18" operator="equal">
      <formula>"Alto"</formula>
    </cfRule>
    <cfRule type="cellIs" dxfId="95" priority="17" operator="equal">
      <formula>"Extremo"</formula>
    </cfRule>
    <cfRule type="cellIs" dxfId="94" priority="16" operator="equal">
      <formula>"Moderado"</formula>
    </cfRule>
  </conditionalFormatting>
  <conditionalFormatting sqref="Z44:Z47">
    <cfRule type="cellIs" dxfId="93" priority="143" operator="equal">
      <formula>"Moderado"</formula>
    </cfRule>
    <cfRule type="cellIs" dxfId="92" priority="144" operator="equal">
      <formula>"Extremo"</formula>
    </cfRule>
    <cfRule type="cellIs" dxfId="91" priority="145" operator="equal">
      <formula>"Alto"</formula>
    </cfRule>
    <cfRule type="cellIs" dxfId="90" priority="142" operator="equal">
      <formula>"Bajo"</formula>
    </cfRule>
  </conditionalFormatting>
  <dataValidations count="5">
    <dataValidation type="list" allowBlank="1" showInputMessage="1" showErrorMessage="1" sqref="A13:A31 A33:A40 A41:A47" xr:uid="{00000000-0002-0000-0600-000000000000}">
      <formula1>RIESGOS</formula1>
    </dataValidation>
    <dataValidation type="list" allowBlank="1" showInputMessage="1" showErrorMessage="1" sqref="B13:B40 B41:B47" xr:uid="{00000000-0002-0000-0600-000001000000}">
      <formula1>"CONTEXTO INTERNO, CONTEXTO EXTERNO"</formula1>
    </dataValidation>
    <dataValidation type="list" allowBlank="1" showInputMessage="1" showErrorMessage="1" sqref="G13:G40 G41:G47" xr:uid="{00000000-0002-0000-0600-000002000000}">
      <formula1>"Riesgo de Gestión, Riesgo de Corrupción, Riesgo de Seguridad de la Información"</formula1>
    </dataValidation>
    <dataValidation type="list" allowBlank="1" showInputMessage="1" showErrorMessage="1" sqref="C13:C40 C41:C47" xr:uid="{00000000-0002-0000-0600-000003000000}">
      <formula1>"AFECTACIÓN ECONÓMICO, AFECTACIÓN PRESUPUESTAL, AFECTACIÓN REPUTACIONAL"</formula1>
    </dataValidation>
    <dataValidation type="list" allowBlank="1" showInputMessage="1" showErrorMessage="1" sqref="H13:H40 H41:H47" xr:uid="{00000000-0002-0000-0600-000004000000}">
      <formula1>CLASIFICACION_RIESGOS</formula1>
    </dataValidation>
  </dataValidations>
  <pageMargins left="0.23622047244094499" right="0.23622047244094499" top="0.55118110236220497" bottom="0.55118110236220497" header="0.31496062992126" footer="0.31496062992126"/>
  <pageSetup paperSize="14" scale="41" fitToHeight="0" orientation="landscape" r:id="rId1"/>
  <headerFooter>
    <oddFooter xml:space="preserve">&amp;C&amp;GInstituto Municipal de Empleo y Fomento Empresarial del Municipio de Bucaramanga – IMEBU
Calle 48 No. 28 – 40 Piso 2  Bucaramanga
Celular: 321 382 52 82 – Página web: www.imebu.gov.co  </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C32"/>
  <sheetViews>
    <sheetView workbookViewId="0">
      <selection activeCell="A3" sqref="A3"/>
    </sheetView>
  </sheetViews>
  <sheetFormatPr baseColWidth="10" defaultRowHeight="15" x14ac:dyDescent="0.25"/>
  <cols>
    <col min="1" max="1" width="19.42578125" customWidth="1"/>
    <col min="2" max="2" width="40" bestFit="1" customWidth="1"/>
    <col min="3" max="3" width="29.28515625" customWidth="1"/>
    <col min="4" max="4" width="37.140625" bestFit="1" customWidth="1"/>
    <col min="5" max="5" width="38.140625" bestFit="1" customWidth="1"/>
    <col min="6" max="6" width="28.85546875" bestFit="1" customWidth="1"/>
    <col min="7" max="7" width="35.140625" bestFit="1" customWidth="1"/>
    <col min="8" max="8" width="22.28515625" bestFit="1" customWidth="1"/>
    <col min="9" max="9" width="20.28515625" bestFit="1" customWidth="1"/>
    <col min="10" max="10" width="22.28515625" bestFit="1" customWidth="1"/>
    <col min="11" max="11" width="17.5703125" bestFit="1" customWidth="1"/>
    <col min="12" max="12" width="95.140625" bestFit="1" customWidth="1"/>
    <col min="13" max="13" width="12.5703125" bestFit="1" customWidth="1"/>
    <col min="17" max="17" width="35.28515625" bestFit="1" customWidth="1"/>
    <col min="18" max="19" width="10.7109375" bestFit="1" customWidth="1"/>
    <col min="20" max="20" width="11.28515625" bestFit="1" customWidth="1"/>
    <col min="21" max="21" width="11" bestFit="1" customWidth="1"/>
    <col min="22" max="23" width="10.7109375" bestFit="1" customWidth="1"/>
    <col min="24" max="24" width="11" bestFit="1" customWidth="1"/>
    <col min="25" max="25" width="9.85546875" bestFit="1" customWidth="1"/>
    <col min="26" max="26" width="11.140625" bestFit="1" customWidth="1"/>
    <col min="27" max="27" width="8" bestFit="1" customWidth="1"/>
    <col min="28" max="28" width="24.5703125" customWidth="1"/>
    <col min="29" max="29" width="5.42578125" bestFit="1" customWidth="1"/>
  </cols>
  <sheetData>
    <row r="1" spans="1:29" s="3" customFormat="1" ht="75" x14ac:dyDescent="0.25">
      <c r="Q1" s="104" t="s">
        <v>406</v>
      </c>
      <c r="R1" s="104" t="s">
        <v>407</v>
      </c>
      <c r="S1" s="104" t="s">
        <v>408</v>
      </c>
      <c r="T1" s="104" t="s">
        <v>409</v>
      </c>
      <c r="U1" s="104" t="s">
        <v>410</v>
      </c>
      <c r="V1" s="104" t="s">
        <v>411</v>
      </c>
      <c r="W1" s="104" t="s">
        <v>412</v>
      </c>
      <c r="X1" s="104" t="s">
        <v>525</v>
      </c>
      <c r="Y1" s="104" t="s">
        <v>413</v>
      </c>
      <c r="Z1" s="104" t="s">
        <v>414</v>
      </c>
      <c r="AA1" s="104" t="s">
        <v>415</v>
      </c>
      <c r="AB1" s="104" t="s">
        <v>526</v>
      </c>
      <c r="AC1" s="104" t="s">
        <v>405</v>
      </c>
    </row>
    <row r="2" spans="1:29" x14ac:dyDescent="0.25">
      <c r="Q2" s="7" t="s">
        <v>134</v>
      </c>
      <c r="R2" s="5"/>
      <c r="S2" s="5"/>
      <c r="T2" s="5">
        <v>1</v>
      </c>
      <c r="U2" s="5">
        <v>1</v>
      </c>
      <c r="V2" s="5"/>
      <c r="W2" s="5"/>
      <c r="X2" s="5"/>
      <c r="Y2" s="5">
        <v>1</v>
      </c>
      <c r="Z2" s="5"/>
      <c r="AA2" s="5"/>
      <c r="AB2" s="5"/>
      <c r="AC2" s="5">
        <v>3</v>
      </c>
    </row>
    <row r="3" spans="1:29" x14ac:dyDescent="0.25">
      <c r="A3" s="94"/>
      <c r="B3" s="95"/>
      <c r="C3" s="96"/>
      <c r="Q3" s="7" t="s">
        <v>138</v>
      </c>
      <c r="R3" s="5">
        <v>3</v>
      </c>
      <c r="S3" s="5">
        <v>3</v>
      </c>
      <c r="T3" s="5">
        <v>2</v>
      </c>
      <c r="U3" s="5"/>
      <c r="V3" s="5">
        <v>2</v>
      </c>
      <c r="W3" s="5">
        <v>7</v>
      </c>
      <c r="X3" s="5">
        <v>1</v>
      </c>
      <c r="Y3" s="5">
        <v>3</v>
      </c>
      <c r="Z3" s="5"/>
      <c r="AA3" s="5">
        <v>4</v>
      </c>
      <c r="AB3" s="5">
        <v>1</v>
      </c>
      <c r="AC3" s="5">
        <v>26</v>
      </c>
    </row>
    <row r="4" spans="1:29" x14ac:dyDescent="0.25">
      <c r="A4" s="97"/>
      <c r="B4" s="98"/>
      <c r="C4" s="99"/>
      <c r="Q4" s="7" t="s">
        <v>250</v>
      </c>
      <c r="R4" s="5"/>
      <c r="S4" s="5"/>
      <c r="T4" s="5"/>
      <c r="U4" s="5"/>
      <c r="V4" s="5"/>
      <c r="W4" s="5"/>
      <c r="X4" s="5"/>
      <c r="Y4" s="5"/>
      <c r="Z4" s="5">
        <v>2</v>
      </c>
      <c r="AA4" s="5">
        <v>1</v>
      </c>
      <c r="AB4" s="5"/>
      <c r="AC4" s="5">
        <v>3</v>
      </c>
    </row>
    <row r="5" spans="1:29" x14ac:dyDescent="0.25">
      <c r="A5" s="97"/>
      <c r="B5" s="98"/>
      <c r="C5" s="99"/>
      <c r="Q5" s="105" t="s">
        <v>405</v>
      </c>
      <c r="R5" s="105">
        <v>3</v>
      </c>
      <c r="S5" s="105">
        <v>3</v>
      </c>
      <c r="T5" s="105">
        <v>3</v>
      </c>
      <c r="U5" s="105">
        <v>1</v>
      </c>
      <c r="V5" s="105">
        <v>2</v>
      </c>
      <c r="W5" s="105">
        <v>7</v>
      </c>
      <c r="X5" s="105">
        <v>1</v>
      </c>
      <c r="Y5" s="105">
        <v>4</v>
      </c>
      <c r="Z5" s="105">
        <v>2</v>
      </c>
      <c r="AA5" s="105">
        <v>5</v>
      </c>
      <c r="AB5" s="105">
        <v>1</v>
      </c>
      <c r="AC5" s="105">
        <v>32</v>
      </c>
    </row>
    <row r="6" spans="1:29" x14ac:dyDescent="0.25">
      <c r="A6" s="97"/>
      <c r="B6" s="98"/>
      <c r="C6" s="99"/>
    </row>
    <row r="7" spans="1:29" x14ac:dyDescent="0.25">
      <c r="A7" s="97"/>
      <c r="B7" s="98"/>
      <c r="C7" s="99"/>
    </row>
    <row r="8" spans="1:29" x14ac:dyDescent="0.25">
      <c r="A8" s="97"/>
      <c r="B8" s="98"/>
      <c r="C8" s="99"/>
    </row>
    <row r="9" spans="1:29" x14ac:dyDescent="0.25">
      <c r="A9" s="97"/>
      <c r="B9" s="98"/>
      <c r="C9" s="99"/>
    </row>
    <row r="10" spans="1:29" x14ac:dyDescent="0.25">
      <c r="A10" s="97"/>
      <c r="B10" s="98"/>
      <c r="C10" s="99"/>
    </row>
    <row r="11" spans="1:29" ht="75" x14ac:dyDescent="0.25">
      <c r="A11" s="97"/>
      <c r="B11" s="98"/>
      <c r="C11" s="99"/>
      <c r="R11" s="1" t="str">
        <f>+LOWER(R1)</f>
        <v>gestión de calidad y mejora continua</v>
      </c>
      <c r="S11" s="1" t="str">
        <f t="shared" ref="S11:AB11" si="0">+LOWER(S1)</f>
        <v>gestión de control interno</v>
      </c>
      <c r="T11" s="1" t="str">
        <f t="shared" si="0"/>
        <v>gestion de planeación estratégica.</v>
      </c>
      <c r="U11" s="1" t="str">
        <f t="shared" si="0"/>
        <v>gestión de planeación presupuestal</v>
      </c>
      <c r="V11" s="1" t="str">
        <f t="shared" si="0"/>
        <v>gestión de recursos físicos</v>
      </c>
      <c r="W11" s="1" t="str">
        <f t="shared" si="0"/>
        <v>gestión de talento humano y  sst</v>
      </c>
      <c r="X11" s="1" t="str">
        <f t="shared" si="0"/>
        <v>gestión documental</v>
      </c>
      <c r="Y11" s="1" t="str">
        <f t="shared" si="0"/>
        <v>gestión financiera</v>
      </c>
      <c r="Z11" s="1" t="str">
        <f t="shared" si="0"/>
        <v>gestión informatica</v>
      </c>
      <c r="AA11" s="1" t="str">
        <f t="shared" si="0"/>
        <v>gestión jurídica</v>
      </c>
      <c r="AB11" s="1" t="str">
        <f t="shared" si="0"/>
        <v>gestion técnica de emprendimiento y dinamización empresarial 
gestión técnica del empleo</v>
      </c>
    </row>
    <row r="12" spans="1:29" x14ac:dyDescent="0.25">
      <c r="A12" s="97"/>
      <c r="B12" s="98"/>
      <c r="C12" s="99"/>
    </row>
    <row r="13" spans="1:29" x14ac:dyDescent="0.25">
      <c r="A13" s="97"/>
      <c r="B13" s="98"/>
      <c r="C13" s="99"/>
    </row>
    <row r="14" spans="1:29" x14ac:dyDescent="0.25">
      <c r="A14" s="97"/>
      <c r="B14" s="98"/>
      <c r="C14" s="99"/>
    </row>
    <row r="15" spans="1:29" x14ac:dyDescent="0.25">
      <c r="A15" s="97"/>
      <c r="B15" s="98"/>
      <c r="C15" s="99"/>
    </row>
    <row r="16" spans="1:29" x14ac:dyDescent="0.25">
      <c r="A16" s="97"/>
      <c r="B16" s="98"/>
      <c r="C16" s="99"/>
      <c r="D16" s="103">
        <f>3/32</f>
        <v>9.375E-2</v>
      </c>
    </row>
    <row r="17" spans="1:3" x14ac:dyDescent="0.25">
      <c r="A17" s="97"/>
      <c r="B17" s="98"/>
      <c r="C17" s="99"/>
    </row>
    <row r="18" spans="1:3" x14ac:dyDescent="0.25">
      <c r="A18" s="97"/>
      <c r="B18" s="98"/>
      <c r="C18" s="99"/>
    </row>
    <row r="19" spans="1:3" x14ac:dyDescent="0.25">
      <c r="A19" s="97"/>
      <c r="B19" s="98"/>
      <c r="C19" s="99"/>
    </row>
    <row r="20" spans="1:3" x14ac:dyDescent="0.25">
      <c r="A20" s="100"/>
      <c r="B20" s="101"/>
      <c r="C20" s="102"/>
    </row>
    <row r="21" spans="1:3" x14ac:dyDescent="0.25">
      <c r="A21" t="s">
        <v>523</v>
      </c>
      <c r="B21" t="s">
        <v>524</v>
      </c>
    </row>
    <row r="22" spans="1:3" x14ac:dyDescent="0.25">
      <c r="A22" t="s">
        <v>69</v>
      </c>
      <c r="B22">
        <v>1</v>
      </c>
    </row>
    <row r="23" spans="1:3" x14ac:dyDescent="0.25">
      <c r="A23" t="s">
        <v>346</v>
      </c>
      <c r="B23">
        <v>1</v>
      </c>
    </row>
    <row r="24" spans="1:3" x14ac:dyDescent="0.25">
      <c r="A24" t="s">
        <v>65</v>
      </c>
      <c r="B24">
        <v>1</v>
      </c>
    </row>
    <row r="25" spans="1:3" x14ac:dyDescent="0.25">
      <c r="A25" t="s">
        <v>79</v>
      </c>
      <c r="B25">
        <v>2</v>
      </c>
    </row>
    <row r="26" spans="1:3" x14ac:dyDescent="0.25">
      <c r="A26" t="s">
        <v>70</v>
      </c>
      <c r="B26">
        <v>2</v>
      </c>
    </row>
    <row r="27" spans="1:3" x14ac:dyDescent="0.25">
      <c r="A27" t="s">
        <v>74</v>
      </c>
      <c r="B27">
        <v>3</v>
      </c>
    </row>
    <row r="28" spans="1:3" x14ac:dyDescent="0.25">
      <c r="A28" t="s">
        <v>75</v>
      </c>
      <c r="B28">
        <v>3</v>
      </c>
    </row>
    <row r="29" spans="1:3" x14ac:dyDescent="0.25">
      <c r="A29" t="s">
        <v>63</v>
      </c>
      <c r="B29">
        <v>3</v>
      </c>
    </row>
    <row r="30" spans="1:3" x14ac:dyDescent="0.25">
      <c r="A30" t="s">
        <v>66</v>
      </c>
      <c r="B30">
        <v>4</v>
      </c>
    </row>
    <row r="31" spans="1:3" x14ac:dyDescent="0.25">
      <c r="A31" t="s">
        <v>77</v>
      </c>
      <c r="B31">
        <v>5</v>
      </c>
    </row>
    <row r="32" spans="1:3" x14ac:dyDescent="0.25">
      <c r="A32" t="s">
        <v>68</v>
      </c>
      <c r="B32">
        <v>7</v>
      </c>
    </row>
  </sheetData>
  <pageMargins left="0.7" right="0.7" top="0.75" bottom="0.75" header="0.3" footer="0.3"/>
  <pageSetup orientation="portrait" horizontalDpi="1200" verticalDpi="1200"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dimension ref="A1:E46"/>
  <sheetViews>
    <sheetView workbookViewId="0">
      <selection activeCell="A43" sqref="A43:D46"/>
    </sheetView>
  </sheetViews>
  <sheetFormatPr baseColWidth="10" defaultRowHeight="15" x14ac:dyDescent="0.25"/>
  <cols>
    <col min="1" max="1" width="27.5703125" customWidth="1"/>
    <col min="2" max="2" width="19" customWidth="1"/>
    <col min="3" max="3" width="34.85546875" customWidth="1"/>
    <col min="4" max="4" width="41.5703125" customWidth="1"/>
  </cols>
  <sheetData>
    <row r="1" spans="1:5" x14ac:dyDescent="0.25">
      <c r="A1" s="106" t="s">
        <v>57</v>
      </c>
      <c r="B1" s="106" t="s">
        <v>106</v>
      </c>
      <c r="C1" s="106" t="s">
        <v>107</v>
      </c>
      <c r="D1" s="106" t="s">
        <v>108</v>
      </c>
      <c r="E1" t="s">
        <v>0</v>
      </c>
    </row>
    <row r="2" spans="1:5" x14ac:dyDescent="0.25">
      <c r="A2" t="s">
        <v>63</v>
      </c>
      <c r="B2" t="s">
        <v>133</v>
      </c>
      <c r="C2" t="s">
        <v>423</v>
      </c>
      <c r="D2" t="s">
        <v>259</v>
      </c>
      <c r="E2" t="s">
        <v>134</v>
      </c>
    </row>
    <row r="3" spans="1:5" hidden="1" x14ac:dyDescent="0.25">
      <c r="A3" t="s">
        <v>63</v>
      </c>
      <c r="B3" t="s">
        <v>137</v>
      </c>
      <c r="C3" t="s">
        <v>429</v>
      </c>
      <c r="D3" t="s">
        <v>430</v>
      </c>
      <c r="E3" t="s">
        <v>138</v>
      </c>
    </row>
    <row r="4" spans="1:5" hidden="1" x14ac:dyDescent="0.25">
      <c r="A4" t="s">
        <v>63</v>
      </c>
      <c r="B4" t="s">
        <v>133</v>
      </c>
      <c r="C4" t="s">
        <v>434</v>
      </c>
      <c r="D4" t="s">
        <v>269</v>
      </c>
      <c r="E4" t="s">
        <v>138</v>
      </c>
    </row>
    <row r="5" spans="1:5" x14ac:dyDescent="0.25">
      <c r="A5" t="s">
        <v>65</v>
      </c>
      <c r="B5" t="s">
        <v>133</v>
      </c>
      <c r="C5" t="s">
        <v>151</v>
      </c>
      <c r="D5" t="s">
        <v>314</v>
      </c>
      <c r="E5" t="s">
        <v>134</v>
      </c>
    </row>
    <row r="6" spans="1:5" x14ac:dyDescent="0.25">
      <c r="A6" t="s">
        <v>66</v>
      </c>
      <c r="B6" t="s">
        <v>133</v>
      </c>
      <c r="C6" t="s">
        <v>440</v>
      </c>
      <c r="D6" t="s">
        <v>441</v>
      </c>
      <c r="E6" t="s">
        <v>134</v>
      </c>
    </row>
    <row r="7" spans="1:5" hidden="1" x14ac:dyDescent="0.25">
      <c r="A7" t="s">
        <v>66</v>
      </c>
      <c r="B7" t="s">
        <v>133</v>
      </c>
      <c r="C7" t="s">
        <v>444</v>
      </c>
      <c r="D7" t="s">
        <v>445</v>
      </c>
      <c r="E7" t="s">
        <v>138</v>
      </c>
    </row>
    <row r="8" spans="1:5" hidden="1" x14ac:dyDescent="0.25">
      <c r="A8" t="s">
        <v>66</v>
      </c>
      <c r="B8" t="s">
        <v>133</v>
      </c>
      <c r="C8" t="s">
        <v>450</v>
      </c>
      <c r="D8" t="s">
        <v>451</v>
      </c>
      <c r="E8" t="s">
        <v>138</v>
      </c>
    </row>
    <row r="9" spans="1:5" hidden="1" x14ac:dyDescent="0.25">
      <c r="A9" t="s">
        <v>66</v>
      </c>
      <c r="B9" t="s">
        <v>133</v>
      </c>
      <c r="C9" t="s">
        <v>454</v>
      </c>
      <c r="D9" t="s">
        <v>455</v>
      </c>
      <c r="E9" t="s">
        <v>138</v>
      </c>
    </row>
    <row r="10" spans="1:5" hidden="1" x14ac:dyDescent="0.25">
      <c r="A10" t="s">
        <v>68</v>
      </c>
      <c r="B10" t="s">
        <v>133</v>
      </c>
      <c r="C10" t="s">
        <v>459</v>
      </c>
      <c r="D10" t="s">
        <v>328</v>
      </c>
      <c r="E10" t="s">
        <v>138</v>
      </c>
    </row>
    <row r="11" spans="1:5" hidden="1" x14ac:dyDescent="0.25">
      <c r="A11" t="s">
        <v>68</v>
      </c>
      <c r="B11" t="s">
        <v>133</v>
      </c>
      <c r="C11" t="s">
        <v>166</v>
      </c>
      <c r="D11" t="s">
        <v>337</v>
      </c>
      <c r="E11" t="s">
        <v>138</v>
      </c>
    </row>
    <row r="12" spans="1:5" hidden="1" x14ac:dyDescent="0.25">
      <c r="A12" t="s">
        <v>68</v>
      </c>
      <c r="B12" t="s">
        <v>133</v>
      </c>
      <c r="C12" t="s">
        <v>169</v>
      </c>
      <c r="D12" t="s">
        <v>338</v>
      </c>
      <c r="E12" t="s">
        <v>138</v>
      </c>
    </row>
    <row r="13" spans="1:5" hidden="1" x14ac:dyDescent="0.25">
      <c r="A13" t="s">
        <v>68</v>
      </c>
      <c r="B13" t="s">
        <v>137</v>
      </c>
      <c r="C13" t="s">
        <v>468</v>
      </c>
      <c r="D13" t="s">
        <v>336</v>
      </c>
      <c r="E13" t="s">
        <v>138</v>
      </c>
    </row>
    <row r="14" spans="1:5" hidden="1" x14ac:dyDescent="0.25">
      <c r="A14" t="s">
        <v>68</v>
      </c>
      <c r="B14" t="s">
        <v>133</v>
      </c>
      <c r="C14" t="s">
        <v>470</v>
      </c>
      <c r="D14" t="s">
        <v>344</v>
      </c>
      <c r="E14" t="s">
        <v>138</v>
      </c>
    </row>
    <row r="15" spans="1:5" hidden="1" x14ac:dyDescent="0.25">
      <c r="A15" t="s">
        <v>68</v>
      </c>
      <c r="B15" t="s">
        <v>133</v>
      </c>
      <c r="C15" t="s">
        <v>473</v>
      </c>
      <c r="D15" t="s">
        <v>474</v>
      </c>
      <c r="E15" t="s">
        <v>138</v>
      </c>
    </row>
    <row r="16" spans="1:5" hidden="1" x14ac:dyDescent="0.25">
      <c r="A16" t="s">
        <v>68</v>
      </c>
      <c r="B16" t="s">
        <v>133</v>
      </c>
      <c r="C16" t="s">
        <v>184</v>
      </c>
      <c r="D16" t="s">
        <v>390</v>
      </c>
      <c r="E16" t="s">
        <v>138</v>
      </c>
    </row>
    <row r="17" spans="1:5" hidden="1" x14ac:dyDescent="0.25">
      <c r="A17" t="s">
        <v>69</v>
      </c>
      <c r="B17" t="s">
        <v>133</v>
      </c>
      <c r="C17" t="s">
        <v>475</v>
      </c>
      <c r="D17" t="s">
        <v>389</v>
      </c>
      <c r="E17" t="s">
        <v>138</v>
      </c>
    </row>
    <row r="18" spans="1:5" hidden="1" x14ac:dyDescent="0.25">
      <c r="A18" t="s">
        <v>70</v>
      </c>
      <c r="B18" t="s">
        <v>133</v>
      </c>
      <c r="C18" t="s">
        <v>478</v>
      </c>
      <c r="D18" t="s">
        <v>388</v>
      </c>
      <c r="E18" t="s">
        <v>138</v>
      </c>
    </row>
    <row r="19" spans="1:5" hidden="1" x14ac:dyDescent="0.25">
      <c r="A19" t="s">
        <v>70</v>
      </c>
      <c r="B19" t="s">
        <v>133</v>
      </c>
      <c r="C19" t="s">
        <v>329</v>
      </c>
      <c r="D19" t="s">
        <v>387</v>
      </c>
      <c r="E19" t="s">
        <v>138</v>
      </c>
    </row>
    <row r="20" spans="1:5" hidden="1" x14ac:dyDescent="0.25">
      <c r="A20" t="s">
        <v>346</v>
      </c>
      <c r="B20" t="s">
        <v>133</v>
      </c>
      <c r="C20" t="s">
        <v>196</v>
      </c>
      <c r="D20" t="s">
        <v>386</v>
      </c>
      <c r="E20" t="s">
        <v>138</v>
      </c>
    </row>
    <row r="21" spans="1:5" hidden="1" x14ac:dyDescent="0.25">
      <c r="A21" t="s">
        <v>75</v>
      </c>
      <c r="B21" t="s">
        <v>133</v>
      </c>
      <c r="C21" t="s">
        <v>483</v>
      </c>
      <c r="D21" t="s">
        <v>385</v>
      </c>
      <c r="E21" t="s">
        <v>138</v>
      </c>
    </row>
    <row r="22" spans="1:5" hidden="1" x14ac:dyDescent="0.25">
      <c r="A22" t="s">
        <v>75</v>
      </c>
      <c r="B22" t="s">
        <v>137</v>
      </c>
      <c r="C22" t="s">
        <v>486</v>
      </c>
      <c r="D22" t="s">
        <v>384</v>
      </c>
      <c r="E22" t="s">
        <v>138</v>
      </c>
    </row>
    <row r="23" spans="1:5" hidden="1" x14ac:dyDescent="0.25">
      <c r="A23" t="s">
        <v>75</v>
      </c>
      <c r="B23" t="s">
        <v>133</v>
      </c>
      <c r="C23" t="s">
        <v>489</v>
      </c>
      <c r="D23" t="s">
        <v>490</v>
      </c>
      <c r="E23" t="s">
        <v>138</v>
      </c>
    </row>
    <row r="24" spans="1:5" hidden="1" x14ac:dyDescent="0.25">
      <c r="A24" t="s">
        <v>77</v>
      </c>
      <c r="B24" t="s">
        <v>133</v>
      </c>
      <c r="C24" t="s">
        <v>493</v>
      </c>
      <c r="D24" t="s">
        <v>494</v>
      </c>
      <c r="E24" t="s">
        <v>138</v>
      </c>
    </row>
    <row r="25" spans="1:5" hidden="1" x14ac:dyDescent="0.25">
      <c r="A25" t="s">
        <v>77</v>
      </c>
      <c r="B25" t="s">
        <v>133</v>
      </c>
      <c r="C25" t="s">
        <v>499</v>
      </c>
      <c r="D25" t="s">
        <v>378</v>
      </c>
      <c r="E25" t="s">
        <v>138</v>
      </c>
    </row>
    <row r="26" spans="1:5" hidden="1" x14ac:dyDescent="0.25">
      <c r="A26" t="s">
        <v>77</v>
      </c>
      <c r="B26" t="s">
        <v>133</v>
      </c>
      <c r="C26" t="s">
        <v>502</v>
      </c>
      <c r="D26" t="s">
        <v>377</v>
      </c>
      <c r="E26" t="s">
        <v>138</v>
      </c>
    </row>
    <row r="27" spans="1:5" hidden="1" x14ac:dyDescent="0.25">
      <c r="A27" t="s">
        <v>77</v>
      </c>
      <c r="B27" t="s">
        <v>133</v>
      </c>
      <c r="C27" t="s">
        <v>268</v>
      </c>
      <c r="D27" t="s">
        <v>505</v>
      </c>
      <c r="E27" t="s">
        <v>250</v>
      </c>
    </row>
    <row r="28" spans="1:5" hidden="1" x14ac:dyDescent="0.25">
      <c r="A28" t="s">
        <v>77</v>
      </c>
      <c r="B28" t="s">
        <v>133</v>
      </c>
      <c r="C28" t="s">
        <v>508</v>
      </c>
      <c r="D28" t="s">
        <v>509</v>
      </c>
      <c r="E28" t="s">
        <v>138</v>
      </c>
    </row>
    <row r="29" spans="1:5" hidden="1" x14ac:dyDescent="0.25">
      <c r="A29" t="s">
        <v>79</v>
      </c>
      <c r="B29" t="s">
        <v>133</v>
      </c>
      <c r="C29" t="s">
        <v>512</v>
      </c>
      <c r="D29" t="s">
        <v>376</v>
      </c>
      <c r="E29" t="s">
        <v>250</v>
      </c>
    </row>
    <row r="30" spans="1:5" hidden="1" x14ac:dyDescent="0.25">
      <c r="A30" t="s">
        <v>79</v>
      </c>
      <c r="B30" t="s">
        <v>133</v>
      </c>
      <c r="C30" t="s">
        <v>515</v>
      </c>
      <c r="D30" t="s">
        <v>374</v>
      </c>
      <c r="E30" t="s">
        <v>250</v>
      </c>
    </row>
    <row r="31" spans="1:5" hidden="1" x14ac:dyDescent="0.25">
      <c r="A31" t="s">
        <v>74</v>
      </c>
      <c r="B31" t="s">
        <v>133</v>
      </c>
      <c r="C31" t="s">
        <v>362</v>
      </c>
      <c r="D31" t="s">
        <v>371</v>
      </c>
      <c r="E31" t="s">
        <v>138</v>
      </c>
    </row>
    <row r="32" spans="1:5" hidden="1" x14ac:dyDescent="0.25">
      <c r="A32" t="s">
        <v>74</v>
      </c>
      <c r="B32" t="s">
        <v>133</v>
      </c>
      <c r="C32" t="s">
        <v>245</v>
      </c>
      <c r="D32" t="s">
        <v>370</v>
      </c>
      <c r="E32" t="s">
        <v>138</v>
      </c>
    </row>
    <row r="33" spans="1:5" hidden="1" x14ac:dyDescent="0.25">
      <c r="A33" t="s">
        <v>74</v>
      </c>
      <c r="B33" t="s">
        <v>133</v>
      </c>
      <c r="C33" t="s">
        <v>365</v>
      </c>
      <c r="D33" t="s">
        <v>369</v>
      </c>
      <c r="E33" t="s">
        <v>138</v>
      </c>
    </row>
    <row r="43" spans="1:5" x14ac:dyDescent="0.25">
      <c r="A43" s="108" t="s">
        <v>57</v>
      </c>
      <c r="B43" s="108" t="s">
        <v>106</v>
      </c>
      <c r="C43" s="108" t="s">
        <v>107</v>
      </c>
      <c r="D43" s="108" t="s">
        <v>108</v>
      </c>
    </row>
    <row r="44" spans="1:5" s="6" customFormat="1" ht="60" x14ac:dyDescent="0.25">
      <c r="A44" s="107" t="s">
        <v>63</v>
      </c>
      <c r="B44" s="107" t="s">
        <v>133</v>
      </c>
      <c r="C44" s="107" t="s">
        <v>423</v>
      </c>
      <c r="D44" s="107" t="s">
        <v>259</v>
      </c>
    </row>
    <row r="45" spans="1:5" s="6" customFormat="1" ht="45" x14ac:dyDescent="0.25">
      <c r="A45" s="107" t="s">
        <v>65</v>
      </c>
      <c r="B45" s="107" t="s">
        <v>133</v>
      </c>
      <c r="C45" s="107" t="s">
        <v>151</v>
      </c>
      <c r="D45" s="107" t="s">
        <v>527</v>
      </c>
    </row>
    <row r="46" spans="1:5" s="6" customFormat="1" ht="60" x14ac:dyDescent="0.25">
      <c r="A46" s="107" t="s">
        <v>66</v>
      </c>
      <c r="B46" s="107" t="s">
        <v>133</v>
      </c>
      <c r="C46" s="107" t="s">
        <v>440</v>
      </c>
      <c r="D46" s="107" t="s">
        <v>441</v>
      </c>
    </row>
  </sheetData>
  <autoFilter ref="A1:E33" xr:uid="{00000000-0009-0000-0000-000008000000}">
    <filterColumn colId="4">
      <filters>
        <filter val="Riesgo de Corrupción"/>
      </filters>
    </filterColumn>
  </autoFilter>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pageSetUpPr fitToPage="1"/>
  </sheetPr>
  <dimension ref="A1:AI78"/>
  <sheetViews>
    <sheetView tabSelected="1" topLeftCell="AD1" zoomScaleNormal="100" zoomScaleSheetLayoutView="100" zoomScalePageLayoutView="55" workbookViewId="0">
      <selection activeCell="AI69" sqref="AI69"/>
    </sheetView>
  </sheetViews>
  <sheetFormatPr baseColWidth="10" defaultColWidth="11.42578125" defaultRowHeight="18.75" x14ac:dyDescent="0.25"/>
  <cols>
    <col min="1" max="1" width="30" style="211" bestFit="1" customWidth="1"/>
    <col min="2" max="2" width="43.85546875" style="212" customWidth="1"/>
    <col min="3" max="3" width="25.140625" style="212" customWidth="1"/>
    <col min="4" max="4" width="49.5703125" style="211" customWidth="1"/>
    <col min="5" max="5" width="9.42578125" style="212" customWidth="1"/>
    <col min="6" max="6" width="76.5703125" style="211" customWidth="1"/>
    <col min="7" max="7" width="24.85546875" style="212" bestFit="1" customWidth="1"/>
    <col min="8" max="8" width="23.5703125" style="212" bestFit="1" customWidth="1"/>
    <col min="9" max="9" width="15.7109375" style="198" bestFit="1" customWidth="1"/>
    <col min="10" max="14" width="8.42578125" style="197" bestFit="1" customWidth="1"/>
    <col min="15" max="15" width="36.5703125" style="212" bestFit="1" customWidth="1"/>
    <col min="16" max="16" width="97.7109375" style="278" bestFit="1" customWidth="1"/>
    <col min="17" max="24" width="8.42578125" style="197" bestFit="1" customWidth="1"/>
    <col min="25" max="25" width="8.42578125" style="198" bestFit="1" customWidth="1"/>
    <col min="26" max="26" width="9.42578125" style="224" bestFit="1" customWidth="1"/>
    <col min="27" max="27" width="81.140625" style="211" bestFit="1" customWidth="1"/>
    <col min="28" max="28" width="77.7109375" style="211" bestFit="1" customWidth="1"/>
    <col min="29" max="29" width="31.42578125" style="212" bestFit="1" customWidth="1"/>
    <col min="30" max="30" width="27.5703125" style="212" bestFit="1" customWidth="1"/>
    <col min="31" max="31" width="17.85546875" style="212" customWidth="1"/>
    <col min="32" max="32" width="58.28515625" style="211" customWidth="1"/>
    <col min="33" max="33" width="15" style="212" bestFit="1" customWidth="1"/>
    <col min="34" max="34" width="55.42578125" style="211" customWidth="1"/>
    <col min="35" max="16384" width="11.42578125" style="211"/>
  </cols>
  <sheetData>
    <row r="1" spans="1:35" s="220" customFormat="1" x14ac:dyDescent="0.25">
      <c r="A1" s="423"/>
      <c r="B1" s="424"/>
      <c r="C1" s="424"/>
      <c r="D1" s="427" t="s">
        <v>119</v>
      </c>
      <c r="E1" s="427"/>
      <c r="F1" s="427"/>
      <c r="G1" s="427"/>
      <c r="H1" s="427"/>
      <c r="I1" s="427"/>
      <c r="J1" s="427"/>
      <c r="K1" s="427"/>
      <c r="L1" s="427"/>
      <c r="M1" s="427"/>
      <c r="N1" s="427"/>
      <c r="O1" s="427"/>
      <c r="P1" s="427"/>
      <c r="Q1" s="427"/>
      <c r="R1" s="427"/>
      <c r="S1" s="427"/>
      <c r="T1" s="427"/>
      <c r="U1" s="427"/>
      <c r="V1" s="427"/>
      <c r="W1" s="427"/>
      <c r="X1" s="427"/>
      <c r="Y1" s="427"/>
      <c r="Z1" s="427"/>
      <c r="AA1" s="427"/>
      <c r="AB1" s="427"/>
      <c r="AC1" s="427"/>
      <c r="AD1" s="427"/>
      <c r="AE1" s="427"/>
      <c r="AF1" s="427"/>
      <c r="AG1" s="428"/>
    </row>
    <row r="2" spans="1:35" s="220" customFormat="1" x14ac:dyDescent="0.25">
      <c r="A2" s="425"/>
      <c r="B2" s="426"/>
      <c r="C2" s="426"/>
      <c r="D2" s="429" t="s">
        <v>120</v>
      </c>
      <c r="E2" s="429"/>
      <c r="F2" s="429"/>
      <c r="G2" s="429"/>
      <c r="H2" s="429"/>
      <c r="I2" s="429"/>
      <c r="J2" s="429"/>
      <c r="K2" s="429"/>
      <c r="L2" s="429"/>
      <c r="M2" s="429"/>
      <c r="N2" s="429"/>
      <c r="O2" s="429"/>
      <c r="P2" s="429"/>
      <c r="Q2" s="429"/>
      <c r="R2" s="429"/>
      <c r="S2" s="429"/>
      <c r="T2" s="429"/>
      <c r="U2" s="429"/>
      <c r="V2" s="429"/>
      <c r="W2" s="429"/>
      <c r="X2" s="429"/>
      <c r="Y2" s="429"/>
      <c r="Z2" s="221"/>
      <c r="AA2" s="431" t="s">
        <v>121</v>
      </c>
      <c r="AB2" s="431"/>
      <c r="AC2" s="431"/>
      <c r="AD2" s="431"/>
      <c r="AE2" s="432">
        <v>44956</v>
      </c>
      <c r="AF2" s="432"/>
      <c r="AG2" s="433"/>
    </row>
    <row r="3" spans="1:35" s="220" customFormat="1" x14ac:dyDescent="0.25">
      <c r="A3" s="425"/>
      <c r="B3" s="426"/>
      <c r="C3" s="426"/>
      <c r="D3" s="429"/>
      <c r="E3" s="429"/>
      <c r="F3" s="429"/>
      <c r="G3" s="429"/>
      <c r="H3" s="429"/>
      <c r="I3" s="429"/>
      <c r="J3" s="429"/>
      <c r="K3" s="429"/>
      <c r="L3" s="429"/>
      <c r="M3" s="429"/>
      <c r="N3" s="429"/>
      <c r="O3" s="429"/>
      <c r="P3" s="429"/>
      <c r="Q3" s="429"/>
      <c r="R3" s="429"/>
      <c r="S3" s="429"/>
      <c r="T3" s="429"/>
      <c r="U3" s="429"/>
      <c r="V3" s="429"/>
      <c r="W3" s="429"/>
      <c r="X3" s="429"/>
      <c r="Y3" s="429"/>
      <c r="Z3" s="221"/>
      <c r="AA3" s="431" t="s">
        <v>122</v>
      </c>
      <c r="AB3" s="431"/>
      <c r="AC3" s="431"/>
      <c r="AD3" s="431"/>
      <c r="AE3" s="434" t="s">
        <v>123</v>
      </c>
      <c r="AF3" s="434"/>
      <c r="AG3" s="433"/>
    </row>
    <row r="4" spans="1:35" s="220" customFormat="1" x14ac:dyDescent="0.25">
      <c r="A4" s="435" t="s">
        <v>418</v>
      </c>
      <c r="B4" s="426"/>
      <c r="C4" s="426"/>
      <c r="D4" s="429"/>
      <c r="E4" s="429"/>
      <c r="F4" s="429"/>
      <c r="G4" s="429"/>
      <c r="H4" s="429"/>
      <c r="I4" s="429"/>
      <c r="J4" s="429"/>
      <c r="K4" s="429"/>
      <c r="L4" s="429"/>
      <c r="M4" s="429"/>
      <c r="N4" s="429"/>
      <c r="O4" s="429"/>
      <c r="P4" s="429"/>
      <c r="Q4" s="429"/>
      <c r="R4" s="429"/>
      <c r="S4" s="429"/>
      <c r="T4" s="429"/>
      <c r="U4" s="429"/>
      <c r="V4" s="429"/>
      <c r="W4" s="429"/>
      <c r="X4" s="429"/>
      <c r="Y4" s="429"/>
      <c r="Z4" s="222"/>
      <c r="AA4" s="436" t="s">
        <v>685</v>
      </c>
      <c r="AB4" s="437"/>
      <c r="AC4" s="437"/>
      <c r="AD4" s="437"/>
      <c r="AE4" s="437"/>
      <c r="AF4" s="437"/>
      <c r="AG4" s="438"/>
    </row>
    <row r="5" spans="1:35" s="220" customFormat="1" ht="19.5" thickBot="1" x14ac:dyDescent="0.3">
      <c r="A5" s="439" t="s">
        <v>127</v>
      </c>
      <c r="B5" s="440"/>
      <c r="C5" s="440"/>
      <c r="D5" s="430"/>
      <c r="E5" s="430"/>
      <c r="F5" s="430"/>
      <c r="G5" s="430"/>
      <c r="H5" s="430"/>
      <c r="I5" s="430"/>
      <c r="J5" s="430"/>
      <c r="K5" s="430"/>
      <c r="L5" s="430"/>
      <c r="M5" s="430"/>
      <c r="N5" s="430"/>
      <c r="O5" s="430"/>
      <c r="P5" s="430"/>
      <c r="Q5" s="430"/>
      <c r="R5" s="430"/>
      <c r="S5" s="430"/>
      <c r="T5" s="430"/>
      <c r="U5" s="430"/>
      <c r="V5" s="430"/>
      <c r="W5" s="430"/>
      <c r="X5" s="430"/>
      <c r="Y5" s="430"/>
      <c r="Z5" s="223"/>
      <c r="AA5" s="441" t="s">
        <v>128</v>
      </c>
      <c r="AB5" s="441"/>
      <c r="AC5" s="441"/>
      <c r="AD5" s="441"/>
      <c r="AE5" s="440" t="s">
        <v>1013</v>
      </c>
      <c r="AF5" s="440"/>
      <c r="AG5" s="442"/>
    </row>
    <row r="7" spans="1:35" x14ac:dyDescent="0.25">
      <c r="A7" s="444" t="s">
        <v>420</v>
      </c>
      <c r="B7" s="444"/>
      <c r="C7" s="445" t="s">
        <v>1017</v>
      </c>
      <c r="D7" s="445"/>
      <c r="E7" s="445"/>
      <c r="F7" s="445"/>
      <c r="H7" s="446" t="s">
        <v>421</v>
      </c>
      <c r="I7" s="446"/>
      <c r="J7" s="445">
        <v>1</v>
      </c>
      <c r="K7" s="445"/>
      <c r="L7" s="445"/>
      <c r="M7" s="445"/>
      <c r="N7" s="445"/>
      <c r="O7" s="445"/>
      <c r="P7" s="445"/>
    </row>
    <row r="9" spans="1:35" ht="9.75" customHeight="1" x14ac:dyDescent="0.25">
      <c r="A9" s="417" t="s">
        <v>110</v>
      </c>
      <c r="B9" s="417"/>
      <c r="C9" s="417"/>
      <c r="D9" s="417"/>
      <c r="E9" s="417"/>
      <c r="F9" s="417"/>
      <c r="G9" s="417"/>
      <c r="H9" s="417"/>
      <c r="I9" s="417"/>
      <c r="J9" s="417"/>
      <c r="K9" s="417"/>
      <c r="L9" s="417"/>
      <c r="M9" s="417"/>
      <c r="N9" s="417"/>
      <c r="O9" s="447" t="s">
        <v>95</v>
      </c>
      <c r="P9" s="447"/>
      <c r="Q9" s="447"/>
      <c r="R9" s="447"/>
      <c r="S9" s="447"/>
      <c r="T9" s="447"/>
      <c r="U9" s="447"/>
      <c r="V9" s="447"/>
      <c r="W9" s="447"/>
      <c r="X9" s="447"/>
      <c r="Y9" s="447"/>
      <c r="Z9" s="571"/>
      <c r="AA9" s="569" t="s">
        <v>94</v>
      </c>
      <c r="AB9" s="569"/>
      <c r="AC9" s="569"/>
      <c r="AD9" s="569"/>
      <c r="AE9" s="569"/>
      <c r="AF9" s="569"/>
      <c r="AG9" s="569"/>
      <c r="AH9" s="572"/>
      <c r="AI9" s="572"/>
    </row>
    <row r="10" spans="1:35" x14ac:dyDescent="0.25">
      <c r="A10" s="417" t="s">
        <v>57</v>
      </c>
      <c r="B10" s="417" t="s">
        <v>106</v>
      </c>
      <c r="C10" s="417" t="s">
        <v>86</v>
      </c>
      <c r="D10" s="417" t="s">
        <v>107</v>
      </c>
      <c r="E10" s="419" t="s">
        <v>131</v>
      </c>
      <c r="F10" s="417" t="s">
        <v>773</v>
      </c>
      <c r="G10" s="421" t="s">
        <v>0</v>
      </c>
      <c r="H10" s="417" t="s">
        <v>111</v>
      </c>
      <c r="I10" s="372" t="s">
        <v>82</v>
      </c>
      <c r="J10" s="372"/>
      <c r="K10" s="372"/>
      <c r="L10" s="372"/>
      <c r="M10" s="372"/>
      <c r="N10" s="372"/>
      <c r="O10" s="413" t="s">
        <v>105</v>
      </c>
      <c r="P10" s="415" t="s">
        <v>96</v>
      </c>
      <c r="Q10" s="319" t="s">
        <v>104</v>
      </c>
      <c r="R10" s="320"/>
      <c r="S10" s="320"/>
      <c r="T10" s="320"/>
      <c r="U10" s="325"/>
      <c r="V10" s="371" t="s">
        <v>83</v>
      </c>
      <c r="W10" s="371"/>
      <c r="X10" s="371"/>
      <c r="Y10" s="371"/>
      <c r="Z10" s="569" t="s">
        <v>87</v>
      </c>
      <c r="AA10" s="569"/>
      <c r="AB10" s="570"/>
      <c r="AC10" s="570"/>
      <c r="AD10" s="570"/>
      <c r="AE10" s="570"/>
      <c r="AF10" s="570"/>
      <c r="AG10" s="570"/>
      <c r="AH10" s="572"/>
      <c r="AI10" s="572"/>
    </row>
    <row r="11" spans="1:35" s="212" customFormat="1" ht="40.5" customHeight="1" thickBot="1" x14ac:dyDescent="0.3">
      <c r="A11" s="418"/>
      <c r="B11" s="418"/>
      <c r="C11" s="418"/>
      <c r="D11" s="418"/>
      <c r="E11" s="420"/>
      <c r="F11" s="418"/>
      <c r="G11" s="422"/>
      <c r="H11" s="418"/>
      <c r="I11" s="241" t="s">
        <v>101</v>
      </c>
      <c r="J11" s="241" t="s">
        <v>84</v>
      </c>
      <c r="K11" s="241" t="s">
        <v>284</v>
      </c>
      <c r="L11" s="241" t="s">
        <v>109</v>
      </c>
      <c r="M11" s="241" t="s">
        <v>284</v>
      </c>
      <c r="N11" s="241" t="s">
        <v>85</v>
      </c>
      <c r="O11" s="414"/>
      <c r="P11" s="416"/>
      <c r="Q11" s="258" t="s">
        <v>0</v>
      </c>
      <c r="R11" s="258" t="s">
        <v>98</v>
      </c>
      <c r="S11" s="258" t="s">
        <v>100</v>
      </c>
      <c r="T11" s="258" t="s">
        <v>101</v>
      </c>
      <c r="U11" s="258" t="s">
        <v>102</v>
      </c>
      <c r="V11" s="258" t="s">
        <v>84</v>
      </c>
      <c r="W11" s="258" t="s">
        <v>86</v>
      </c>
      <c r="X11" s="258" t="s">
        <v>85</v>
      </c>
      <c r="Y11" s="258" t="s">
        <v>103</v>
      </c>
      <c r="Z11" s="225" t="s">
        <v>868</v>
      </c>
      <c r="AA11" s="226" t="s">
        <v>89</v>
      </c>
      <c r="AB11" s="226" t="s">
        <v>531</v>
      </c>
      <c r="AC11" s="226" t="s">
        <v>88</v>
      </c>
      <c r="AD11" s="226" t="s">
        <v>90</v>
      </c>
      <c r="AE11" s="226" t="s">
        <v>91</v>
      </c>
      <c r="AF11" s="226" t="s">
        <v>92</v>
      </c>
      <c r="AG11" s="226" t="s">
        <v>93</v>
      </c>
      <c r="AH11" s="226" t="s">
        <v>92</v>
      </c>
      <c r="AI11" s="226" t="s">
        <v>93</v>
      </c>
    </row>
    <row r="12" spans="1:35" ht="300" customHeight="1" thickBot="1" x14ac:dyDescent="0.3">
      <c r="A12" s="448" t="s">
        <v>697</v>
      </c>
      <c r="B12" s="404" t="s">
        <v>133</v>
      </c>
      <c r="C12" s="404" t="s">
        <v>258</v>
      </c>
      <c r="D12" s="392" t="s">
        <v>1016</v>
      </c>
      <c r="E12" s="404">
        <v>1</v>
      </c>
      <c r="F12" s="392" t="s">
        <v>850</v>
      </c>
      <c r="G12" s="402" t="s">
        <v>686</v>
      </c>
      <c r="H12" s="404" t="s">
        <v>118</v>
      </c>
      <c r="I12" s="394">
        <v>13</v>
      </c>
      <c r="J12" s="396" t="s">
        <v>791</v>
      </c>
      <c r="K12" s="398">
        <v>0.6</v>
      </c>
      <c r="L12" s="400" t="s">
        <v>23</v>
      </c>
      <c r="M12" s="398">
        <v>0.6</v>
      </c>
      <c r="N12" s="396" t="s">
        <v>23</v>
      </c>
      <c r="O12" s="205">
        <v>1</v>
      </c>
      <c r="P12" s="207" t="s">
        <v>780</v>
      </c>
      <c r="Q12" s="259" t="s">
        <v>288</v>
      </c>
      <c r="R12" s="259" t="s">
        <v>289</v>
      </c>
      <c r="S12" s="259" t="s">
        <v>290</v>
      </c>
      <c r="T12" s="259" t="s">
        <v>266</v>
      </c>
      <c r="U12" s="259" t="s">
        <v>777</v>
      </c>
      <c r="V12" s="396" t="s">
        <v>797</v>
      </c>
      <c r="W12" s="400" t="s">
        <v>23</v>
      </c>
      <c r="X12" s="400" t="s">
        <v>23</v>
      </c>
      <c r="Y12" s="396" t="s">
        <v>781</v>
      </c>
      <c r="Z12" s="233">
        <v>1</v>
      </c>
      <c r="AA12" s="207" t="s">
        <v>852</v>
      </c>
      <c r="AB12" s="207" t="s">
        <v>784</v>
      </c>
      <c r="AC12" s="205" t="s">
        <v>783</v>
      </c>
      <c r="AD12" s="205" t="s">
        <v>1026</v>
      </c>
      <c r="AE12" s="205" t="s">
        <v>1086</v>
      </c>
      <c r="AF12" s="207" t="s">
        <v>1087</v>
      </c>
      <c r="AG12" s="309">
        <v>0.2</v>
      </c>
      <c r="AH12" s="207" t="s">
        <v>1140</v>
      </c>
      <c r="AI12" s="309">
        <v>0</v>
      </c>
    </row>
    <row r="13" spans="1:35" ht="394.5" thickBot="1" x14ac:dyDescent="0.3">
      <c r="A13" s="443"/>
      <c r="B13" s="391"/>
      <c r="C13" s="391"/>
      <c r="D13" s="393"/>
      <c r="E13" s="391"/>
      <c r="F13" s="393"/>
      <c r="G13" s="403"/>
      <c r="H13" s="391"/>
      <c r="I13" s="395"/>
      <c r="J13" s="397"/>
      <c r="K13" s="399"/>
      <c r="L13" s="401"/>
      <c r="M13" s="399"/>
      <c r="N13" s="397"/>
      <c r="O13" s="200">
        <v>2</v>
      </c>
      <c r="P13" s="202" t="s">
        <v>779</v>
      </c>
      <c r="Q13" s="253" t="s">
        <v>288</v>
      </c>
      <c r="R13" s="253" t="s">
        <v>771</v>
      </c>
      <c r="S13" s="253" t="s">
        <v>290</v>
      </c>
      <c r="T13" s="253" t="s">
        <v>266</v>
      </c>
      <c r="U13" s="253" t="s">
        <v>291</v>
      </c>
      <c r="V13" s="397"/>
      <c r="W13" s="401"/>
      <c r="X13" s="401"/>
      <c r="Y13" s="397"/>
      <c r="Z13" s="235">
        <v>2</v>
      </c>
      <c r="AA13" s="202" t="s">
        <v>878</v>
      </c>
      <c r="AB13" s="202" t="s">
        <v>853</v>
      </c>
      <c r="AC13" s="200" t="s">
        <v>783</v>
      </c>
      <c r="AD13" s="200" t="s">
        <v>1027</v>
      </c>
      <c r="AE13" s="200" t="s">
        <v>1086</v>
      </c>
      <c r="AF13" s="202" t="s">
        <v>1088</v>
      </c>
      <c r="AG13" s="310">
        <v>0</v>
      </c>
      <c r="AH13" s="207" t="s">
        <v>1140</v>
      </c>
      <c r="AI13" s="309">
        <v>0</v>
      </c>
    </row>
    <row r="14" spans="1:35" ht="394.5" thickBot="1" x14ac:dyDescent="0.3">
      <c r="A14" s="443" t="s">
        <v>697</v>
      </c>
      <c r="B14" s="391" t="s">
        <v>133</v>
      </c>
      <c r="C14" s="391" t="s">
        <v>258</v>
      </c>
      <c r="D14" s="393" t="s">
        <v>1015</v>
      </c>
      <c r="E14" s="391">
        <v>2</v>
      </c>
      <c r="F14" s="393" t="s">
        <v>877</v>
      </c>
      <c r="G14" s="403" t="s">
        <v>687</v>
      </c>
      <c r="H14" s="391" t="s">
        <v>113</v>
      </c>
      <c r="I14" s="397" t="s">
        <v>851</v>
      </c>
      <c r="J14" s="408" t="s">
        <v>800</v>
      </c>
      <c r="K14" s="399">
        <v>0.4</v>
      </c>
      <c r="L14" s="412" t="s">
        <v>25</v>
      </c>
      <c r="M14" s="399">
        <v>0.8</v>
      </c>
      <c r="N14" s="397" t="s">
        <v>801</v>
      </c>
      <c r="O14" s="200">
        <v>3</v>
      </c>
      <c r="P14" s="202" t="s">
        <v>785</v>
      </c>
      <c r="Q14" s="253" t="s">
        <v>288</v>
      </c>
      <c r="R14" s="253" t="s">
        <v>289</v>
      </c>
      <c r="S14" s="253" t="s">
        <v>290</v>
      </c>
      <c r="T14" s="253" t="s">
        <v>266</v>
      </c>
      <c r="U14" s="253" t="s">
        <v>777</v>
      </c>
      <c r="V14" s="411" t="s">
        <v>805</v>
      </c>
      <c r="W14" s="412" t="s">
        <v>25</v>
      </c>
      <c r="X14" s="412" t="s">
        <v>801</v>
      </c>
      <c r="Y14" s="397" t="s">
        <v>781</v>
      </c>
      <c r="Z14" s="235">
        <v>3</v>
      </c>
      <c r="AA14" s="202" t="s">
        <v>854</v>
      </c>
      <c r="AB14" s="202" t="s">
        <v>782</v>
      </c>
      <c r="AC14" s="200" t="s">
        <v>783</v>
      </c>
      <c r="AD14" s="200" t="s">
        <v>1028</v>
      </c>
      <c r="AE14" s="200" t="s">
        <v>1086</v>
      </c>
      <c r="AF14" s="202" t="s">
        <v>1090</v>
      </c>
      <c r="AG14" s="310">
        <v>1</v>
      </c>
      <c r="AH14" s="207" t="s">
        <v>1140</v>
      </c>
      <c r="AI14" s="309">
        <v>0</v>
      </c>
    </row>
    <row r="15" spans="1:35" ht="394.5" thickBot="1" x14ac:dyDescent="0.3">
      <c r="A15" s="443"/>
      <c r="B15" s="391"/>
      <c r="C15" s="391"/>
      <c r="D15" s="393"/>
      <c r="E15" s="391"/>
      <c r="F15" s="393"/>
      <c r="G15" s="403"/>
      <c r="H15" s="391"/>
      <c r="I15" s="397"/>
      <c r="J15" s="408"/>
      <c r="K15" s="399"/>
      <c r="L15" s="412"/>
      <c r="M15" s="399"/>
      <c r="N15" s="397"/>
      <c r="O15" s="200">
        <v>4</v>
      </c>
      <c r="P15" s="202" t="s">
        <v>786</v>
      </c>
      <c r="Q15" s="253" t="s">
        <v>288</v>
      </c>
      <c r="R15" s="253" t="s">
        <v>289</v>
      </c>
      <c r="S15" s="253" t="s">
        <v>290</v>
      </c>
      <c r="T15" s="253" t="s">
        <v>303</v>
      </c>
      <c r="U15" s="253" t="s">
        <v>291</v>
      </c>
      <c r="V15" s="411"/>
      <c r="W15" s="412"/>
      <c r="X15" s="412"/>
      <c r="Y15" s="397"/>
      <c r="Z15" s="235">
        <v>4</v>
      </c>
      <c r="AA15" s="202" t="s">
        <v>787</v>
      </c>
      <c r="AB15" s="202" t="s">
        <v>855</v>
      </c>
      <c r="AC15" s="200" t="s">
        <v>788</v>
      </c>
      <c r="AD15" s="200" t="s">
        <v>1027</v>
      </c>
      <c r="AE15" s="200" t="s">
        <v>1086</v>
      </c>
      <c r="AF15" s="202" t="s">
        <v>1089</v>
      </c>
      <c r="AG15" s="229" t="s">
        <v>257</v>
      </c>
      <c r="AH15" s="207" t="s">
        <v>1140</v>
      </c>
      <c r="AI15" s="309">
        <v>0</v>
      </c>
    </row>
    <row r="16" spans="1:35" ht="394.5" thickBot="1" x14ac:dyDescent="0.3">
      <c r="A16" s="214" t="s">
        <v>697</v>
      </c>
      <c r="B16" s="215" t="s">
        <v>133</v>
      </c>
      <c r="C16" s="215" t="s">
        <v>258</v>
      </c>
      <c r="D16" s="216" t="s">
        <v>881</v>
      </c>
      <c r="E16" s="215">
        <v>3</v>
      </c>
      <c r="F16" s="216" t="s">
        <v>876</v>
      </c>
      <c r="G16" s="215" t="s">
        <v>689</v>
      </c>
      <c r="H16" s="215" t="s">
        <v>874</v>
      </c>
      <c r="I16" s="242" t="s">
        <v>869</v>
      </c>
      <c r="J16" s="285" t="s">
        <v>797</v>
      </c>
      <c r="K16" s="279">
        <v>0.4</v>
      </c>
      <c r="L16" s="280" t="s">
        <v>795</v>
      </c>
      <c r="M16" s="279">
        <v>0.4</v>
      </c>
      <c r="N16" s="243" t="s">
        <v>23</v>
      </c>
      <c r="O16" s="215">
        <v>5</v>
      </c>
      <c r="P16" s="216" t="s">
        <v>880</v>
      </c>
      <c r="Q16" s="248" t="s">
        <v>288</v>
      </c>
      <c r="R16" s="248" t="s">
        <v>289</v>
      </c>
      <c r="S16" s="248" t="s">
        <v>290</v>
      </c>
      <c r="T16" s="248" t="s">
        <v>303</v>
      </c>
      <c r="U16" s="248" t="s">
        <v>803</v>
      </c>
      <c r="V16" s="260" t="s">
        <v>794</v>
      </c>
      <c r="W16" s="280" t="s">
        <v>795</v>
      </c>
      <c r="X16" s="280" t="s">
        <v>796</v>
      </c>
      <c r="Y16" s="242" t="s">
        <v>875</v>
      </c>
      <c r="Z16" s="236">
        <v>5</v>
      </c>
      <c r="AA16" s="216" t="s">
        <v>879</v>
      </c>
      <c r="AB16" s="216" t="s">
        <v>855</v>
      </c>
      <c r="AC16" s="215" t="s">
        <v>783</v>
      </c>
      <c r="AD16" s="200" t="s">
        <v>1029</v>
      </c>
      <c r="AE16" s="200" t="s">
        <v>1086</v>
      </c>
      <c r="AF16" s="216" t="s">
        <v>1091</v>
      </c>
      <c r="AG16" s="230" t="s">
        <v>257</v>
      </c>
      <c r="AH16" s="207" t="s">
        <v>1140</v>
      </c>
      <c r="AI16" s="309">
        <v>0</v>
      </c>
    </row>
    <row r="17" spans="1:35" ht="141" customHeight="1" thickBot="1" x14ac:dyDescent="0.3">
      <c r="A17" s="449" t="s">
        <v>695</v>
      </c>
      <c r="B17" s="404" t="s">
        <v>133</v>
      </c>
      <c r="C17" s="404" t="s">
        <v>247</v>
      </c>
      <c r="D17" s="479" t="s">
        <v>882</v>
      </c>
      <c r="E17" s="405">
        <v>4</v>
      </c>
      <c r="F17" s="392" t="s">
        <v>1035</v>
      </c>
      <c r="G17" s="402" t="s">
        <v>686</v>
      </c>
      <c r="H17" s="404" t="s">
        <v>118</v>
      </c>
      <c r="I17" s="394">
        <v>3</v>
      </c>
      <c r="J17" s="396" t="s">
        <v>797</v>
      </c>
      <c r="K17" s="398">
        <v>0.4</v>
      </c>
      <c r="L17" s="400" t="s">
        <v>23</v>
      </c>
      <c r="M17" s="398">
        <v>0.6</v>
      </c>
      <c r="N17" s="396" t="s">
        <v>23</v>
      </c>
      <c r="O17" s="231">
        <v>6</v>
      </c>
      <c r="P17" s="232" t="s">
        <v>1034</v>
      </c>
      <c r="Q17" s="259" t="s">
        <v>288</v>
      </c>
      <c r="R17" s="259" t="s">
        <v>289</v>
      </c>
      <c r="S17" s="259" t="s">
        <v>290</v>
      </c>
      <c r="T17" s="259" t="s">
        <v>266</v>
      </c>
      <c r="U17" s="259" t="s">
        <v>291</v>
      </c>
      <c r="V17" s="396" t="s">
        <v>794</v>
      </c>
      <c r="W17" s="400" t="s">
        <v>23</v>
      </c>
      <c r="X17" s="396" t="s">
        <v>23</v>
      </c>
      <c r="Y17" s="396" t="s">
        <v>781</v>
      </c>
      <c r="Z17" s="233">
        <v>6</v>
      </c>
      <c r="AA17" s="232" t="s">
        <v>1033</v>
      </c>
      <c r="AB17" s="232" t="s">
        <v>789</v>
      </c>
      <c r="AC17" s="233" t="s">
        <v>804</v>
      </c>
      <c r="AD17" s="205" t="s">
        <v>1026</v>
      </c>
      <c r="AE17" s="200" t="s">
        <v>1086</v>
      </c>
      <c r="AF17" s="207" t="s">
        <v>1092</v>
      </c>
      <c r="AG17" s="309">
        <v>1</v>
      </c>
      <c r="AH17" s="207" t="s">
        <v>1140</v>
      </c>
      <c r="AI17" s="309">
        <v>0</v>
      </c>
    </row>
    <row r="18" spans="1:35" ht="394.5" thickBot="1" x14ac:dyDescent="0.3">
      <c r="A18" s="450"/>
      <c r="B18" s="391"/>
      <c r="C18" s="391"/>
      <c r="D18" s="460"/>
      <c r="E18" s="406"/>
      <c r="F18" s="393"/>
      <c r="G18" s="403"/>
      <c r="H18" s="391"/>
      <c r="I18" s="395"/>
      <c r="J18" s="397"/>
      <c r="K18" s="399"/>
      <c r="L18" s="401"/>
      <c r="M18" s="399"/>
      <c r="N18" s="397"/>
      <c r="O18" s="234">
        <v>7</v>
      </c>
      <c r="P18" s="217" t="s">
        <v>1037</v>
      </c>
      <c r="Q18" s="253" t="s">
        <v>288</v>
      </c>
      <c r="R18" s="253" t="s">
        <v>289</v>
      </c>
      <c r="S18" s="253" t="s">
        <v>302</v>
      </c>
      <c r="T18" s="253" t="s">
        <v>303</v>
      </c>
      <c r="U18" s="253" t="s">
        <v>291</v>
      </c>
      <c r="V18" s="397"/>
      <c r="W18" s="401"/>
      <c r="X18" s="397"/>
      <c r="Y18" s="397"/>
      <c r="Z18" s="235">
        <v>7</v>
      </c>
      <c r="AA18" s="217" t="s">
        <v>884</v>
      </c>
      <c r="AB18" s="217" t="s">
        <v>1036</v>
      </c>
      <c r="AC18" s="235" t="s">
        <v>804</v>
      </c>
      <c r="AD18" s="200" t="s">
        <v>1027</v>
      </c>
      <c r="AE18" s="200" t="s">
        <v>1086</v>
      </c>
      <c r="AF18" s="202" t="s">
        <v>1093</v>
      </c>
      <c r="AG18" s="310">
        <v>1</v>
      </c>
      <c r="AH18" s="207" t="s">
        <v>1140</v>
      </c>
      <c r="AI18" s="309">
        <v>0</v>
      </c>
    </row>
    <row r="19" spans="1:35" ht="394.5" thickBot="1" x14ac:dyDescent="0.3">
      <c r="A19" s="218" t="s">
        <v>695</v>
      </c>
      <c r="B19" s="215" t="s">
        <v>133</v>
      </c>
      <c r="C19" s="215" t="s">
        <v>247</v>
      </c>
      <c r="D19" s="216" t="s">
        <v>774</v>
      </c>
      <c r="E19" s="305">
        <v>5</v>
      </c>
      <c r="F19" s="219" t="s">
        <v>1040</v>
      </c>
      <c r="G19" s="286" t="s">
        <v>687</v>
      </c>
      <c r="H19" s="215" t="s">
        <v>113</v>
      </c>
      <c r="I19" s="242" t="s">
        <v>883</v>
      </c>
      <c r="J19" s="244" t="s">
        <v>808</v>
      </c>
      <c r="K19" s="245">
        <v>0.8</v>
      </c>
      <c r="L19" s="244" t="s">
        <v>25</v>
      </c>
      <c r="M19" s="245">
        <v>0.8</v>
      </c>
      <c r="N19" s="246" t="s">
        <v>809</v>
      </c>
      <c r="O19" s="215">
        <v>8</v>
      </c>
      <c r="P19" s="216" t="s">
        <v>1038</v>
      </c>
      <c r="Q19" s="248" t="s">
        <v>288</v>
      </c>
      <c r="R19" s="248" t="s">
        <v>289</v>
      </c>
      <c r="S19" s="248" t="s">
        <v>290</v>
      </c>
      <c r="T19" s="248" t="s">
        <v>303</v>
      </c>
      <c r="U19" s="248" t="s">
        <v>291</v>
      </c>
      <c r="V19" s="261" t="s">
        <v>798</v>
      </c>
      <c r="W19" s="244" t="s">
        <v>25</v>
      </c>
      <c r="X19" s="246" t="s">
        <v>801</v>
      </c>
      <c r="Y19" s="242" t="s">
        <v>781</v>
      </c>
      <c r="Z19" s="236">
        <v>8</v>
      </c>
      <c r="AA19" s="216" t="s">
        <v>1041</v>
      </c>
      <c r="AB19" s="216" t="s">
        <v>1039</v>
      </c>
      <c r="AC19" s="236" t="s">
        <v>804</v>
      </c>
      <c r="AD19" s="215" t="s">
        <v>1027</v>
      </c>
      <c r="AE19" s="215" t="s">
        <v>1086</v>
      </c>
      <c r="AF19" s="216" t="s">
        <v>1094</v>
      </c>
      <c r="AG19" s="230" t="s">
        <v>257</v>
      </c>
      <c r="AH19" s="207" t="s">
        <v>1140</v>
      </c>
      <c r="AI19" s="309">
        <v>0</v>
      </c>
    </row>
    <row r="20" spans="1:35" ht="103.5" customHeight="1" thickBot="1" x14ac:dyDescent="0.3">
      <c r="A20" s="448" t="s">
        <v>701</v>
      </c>
      <c r="B20" s="404" t="s">
        <v>133</v>
      </c>
      <c r="C20" s="404" t="s">
        <v>260</v>
      </c>
      <c r="D20" s="392" t="s">
        <v>885</v>
      </c>
      <c r="E20" s="405">
        <v>6</v>
      </c>
      <c r="F20" s="392" t="s">
        <v>886</v>
      </c>
      <c r="G20" s="402" t="s">
        <v>686</v>
      </c>
      <c r="H20" s="404" t="s">
        <v>118</v>
      </c>
      <c r="I20" s="394">
        <v>12</v>
      </c>
      <c r="J20" s="396" t="s">
        <v>797</v>
      </c>
      <c r="K20" s="398">
        <v>0.4</v>
      </c>
      <c r="L20" s="400" t="s">
        <v>23</v>
      </c>
      <c r="M20" s="398">
        <v>0.6</v>
      </c>
      <c r="N20" s="400" t="s">
        <v>806</v>
      </c>
      <c r="O20" s="388">
        <v>9</v>
      </c>
      <c r="P20" s="388" t="s">
        <v>1044</v>
      </c>
      <c r="Q20" s="386" t="s">
        <v>288</v>
      </c>
      <c r="R20" s="386" t="s">
        <v>289</v>
      </c>
      <c r="S20" s="386" t="s">
        <v>290</v>
      </c>
      <c r="T20" s="386" t="s">
        <v>303</v>
      </c>
      <c r="U20" s="386" t="s">
        <v>291</v>
      </c>
      <c r="V20" s="386" t="s">
        <v>794</v>
      </c>
      <c r="W20" s="384" t="s">
        <v>23</v>
      </c>
      <c r="X20" s="384" t="s">
        <v>23</v>
      </c>
      <c r="Y20" s="282" t="s">
        <v>781</v>
      </c>
      <c r="Z20" s="233">
        <v>9</v>
      </c>
      <c r="AA20" s="207" t="s">
        <v>1042</v>
      </c>
      <c r="AB20" s="207" t="s">
        <v>1043</v>
      </c>
      <c r="AC20" s="205" t="s">
        <v>804</v>
      </c>
      <c r="AD20" s="298">
        <v>45717</v>
      </c>
      <c r="AE20" s="205" t="s">
        <v>1086</v>
      </c>
      <c r="AF20" s="207" t="s">
        <v>1095</v>
      </c>
      <c r="AG20" s="309">
        <v>1</v>
      </c>
      <c r="AH20" s="207" t="s">
        <v>1140</v>
      </c>
      <c r="AI20" s="309">
        <v>0</v>
      </c>
    </row>
    <row r="21" spans="1:35" ht="394.5" thickBot="1" x14ac:dyDescent="0.3">
      <c r="A21" s="443"/>
      <c r="B21" s="391"/>
      <c r="C21" s="391"/>
      <c r="D21" s="393"/>
      <c r="E21" s="406"/>
      <c r="F21" s="393"/>
      <c r="G21" s="403"/>
      <c r="H21" s="391"/>
      <c r="I21" s="395"/>
      <c r="J21" s="397"/>
      <c r="K21" s="399"/>
      <c r="L21" s="401"/>
      <c r="M21" s="399"/>
      <c r="N21" s="401"/>
      <c r="O21" s="389"/>
      <c r="P21" s="389"/>
      <c r="Q21" s="387"/>
      <c r="R21" s="387"/>
      <c r="S21" s="387"/>
      <c r="T21" s="387"/>
      <c r="U21" s="387"/>
      <c r="V21" s="387"/>
      <c r="W21" s="385"/>
      <c r="X21" s="385"/>
      <c r="Y21" s="306" t="s">
        <v>781</v>
      </c>
      <c r="Z21" s="235">
        <v>10</v>
      </c>
      <c r="AA21" s="202" t="s">
        <v>890</v>
      </c>
      <c r="AB21" s="202" t="s">
        <v>1045</v>
      </c>
      <c r="AC21" s="200" t="s">
        <v>804</v>
      </c>
      <c r="AD21" s="299" t="s">
        <v>1027</v>
      </c>
      <c r="AE21" s="200" t="s">
        <v>1086</v>
      </c>
      <c r="AF21" s="202" t="s">
        <v>1096</v>
      </c>
      <c r="AG21" s="229" t="s">
        <v>257</v>
      </c>
      <c r="AH21" s="207" t="s">
        <v>1140</v>
      </c>
      <c r="AI21" s="309">
        <v>0</v>
      </c>
    </row>
    <row r="22" spans="1:35" ht="394.5" thickBot="1" x14ac:dyDescent="0.3">
      <c r="A22" s="443"/>
      <c r="B22" s="391"/>
      <c r="C22" s="391"/>
      <c r="D22" s="393"/>
      <c r="E22" s="406"/>
      <c r="F22" s="393"/>
      <c r="G22" s="403"/>
      <c r="H22" s="391"/>
      <c r="I22" s="395"/>
      <c r="J22" s="397"/>
      <c r="K22" s="399"/>
      <c r="L22" s="401"/>
      <c r="M22" s="399"/>
      <c r="N22" s="401"/>
      <c r="O22" s="234">
        <v>10</v>
      </c>
      <c r="P22" s="234" t="s">
        <v>1046</v>
      </c>
      <c r="Q22" s="306" t="s">
        <v>288</v>
      </c>
      <c r="R22" s="306" t="s">
        <v>289</v>
      </c>
      <c r="S22" s="306" t="s">
        <v>290</v>
      </c>
      <c r="T22" s="306" t="s">
        <v>266</v>
      </c>
      <c r="U22" s="306" t="s">
        <v>291</v>
      </c>
      <c r="V22" s="307" t="s">
        <v>807</v>
      </c>
      <c r="W22" s="308" t="s">
        <v>23</v>
      </c>
      <c r="X22" s="308" t="s">
        <v>23</v>
      </c>
      <c r="Y22" s="306" t="s">
        <v>781</v>
      </c>
      <c r="Z22" s="235">
        <v>11</v>
      </c>
      <c r="AA22" s="202" t="s">
        <v>790</v>
      </c>
      <c r="AB22" s="202" t="s">
        <v>1047</v>
      </c>
      <c r="AC22" s="200" t="s">
        <v>804</v>
      </c>
      <c r="AD22" s="299" t="s">
        <v>1028</v>
      </c>
      <c r="AE22" s="200" t="s">
        <v>1086</v>
      </c>
      <c r="AF22" s="202" t="s">
        <v>1097</v>
      </c>
      <c r="AG22" s="310">
        <v>1</v>
      </c>
      <c r="AH22" s="207" t="s">
        <v>1140</v>
      </c>
      <c r="AI22" s="309">
        <v>0</v>
      </c>
    </row>
    <row r="23" spans="1:35" ht="394.5" thickBot="1" x14ac:dyDescent="0.3">
      <c r="A23" s="443" t="s">
        <v>701</v>
      </c>
      <c r="B23" s="391" t="s">
        <v>133</v>
      </c>
      <c r="C23" s="391" t="s">
        <v>258</v>
      </c>
      <c r="D23" s="393" t="s">
        <v>888</v>
      </c>
      <c r="E23" s="406">
        <v>7</v>
      </c>
      <c r="F23" s="391" t="s">
        <v>887</v>
      </c>
      <c r="G23" s="403" t="s">
        <v>686</v>
      </c>
      <c r="H23" s="391" t="s">
        <v>118</v>
      </c>
      <c r="I23" s="395">
        <v>4</v>
      </c>
      <c r="J23" s="408" t="s">
        <v>797</v>
      </c>
      <c r="K23" s="399">
        <v>0.4</v>
      </c>
      <c r="L23" s="401" t="s">
        <v>23</v>
      </c>
      <c r="M23" s="399">
        <v>0.6</v>
      </c>
      <c r="N23" s="401" t="s">
        <v>23</v>
      </c>
      <c r="O23" s="391">
        <v>11</v>
      </c>
      <c r="P23" s="393" t="s">
        <v>889</v>
      </c>
      <c r="Q23" s="397" t="s">
        <v>288</v>
      </c>
      <c r="R23" s="397" t="s">
        <v>289</v>
      </c>
      <c r="S23" s="397" t="s">
        <v>290</v>
      </c>
      <c r="T23" s="397" t="s">
        <v>303</v>
      </c>
      <c r="U23" s="397" t="s">
        <v>291</v>
      </c>
      <c r="V23" s="411" t="s">
        <v>794</v>
      </c>
      <c r="W23" s="401" t="s">
        <v>23</v>
      </c>
      <c r="X23" s="401" t="s">
        <v>23</v>
      </c>
      <c r="Y23" s="397" t="s">
        <v>875</v>
      </c>
      <c r="Z23" s="235">
        <v>12</v>
      </c>
      <c r="AA23" s="202" t="s">
        <v>1048</v>
      </c>
      <c r="AB23" s="202" t="s">
        <v>1049</v>
      </c>
      <c r="AC23" s="200" t="s">
        <v>804</v>
      </c>
      <c r="AD23" s="299" t="s">
        <v>1027</v>
      </c>
      <c r="AE23" s="200" t="s">
        <v>1086</v>
      </c>
      <c r="AF23" s="202" t="s">
        <v>1098</v>
      </c>
      <c r="AG23" s="229" t="s">
        <v>257</v>
      </c>
      <c r="AH23" s="207" t="s">
        <v>1140</v>
      </c>
      <c r="AI23" s="309">
        <v>0</v>
      </c>
    </row>
    <row r="24" spans="1:35" ht="394.5" thickBot="1" x14ac:dyDescent="0.3">
      <c r="A24" s="443"/>
      <c r="B24" s="391"/>
      <c r="C24" s="391"/>
      <c r="D24" s="393"/>
      <c r="E24" s="406"/>
      <c r="F24" s="391"/>
      <c r="G24" s="403"/>
      <c r="H24" s="391"/>
      <c r="I24" s="395"/>
      <c r="J24" s="408"/>
      <c r="K24" s="399"/>
      <c r="L24" s="401"/>
      <c r="M24" s="399"/>
      <c r="N24" s="401"/>
      <c r="O24" s="391"/>
      <c r="P24" s="393"/>
      <c r="Q24" s="397"/>
      <c r="R24" s="397"/>
      <c r="S24" s="397"/>
      <c r="T24" s="397"/>
      <c r="U24" s="397"/>
      <c r="V24" s="411"/>
      <c r="W24" s="401"/>
      <c r="X24" s="401"/>
      <c r="Y24" s="397"/>
      <c r="Z24" s="235">
        <v>13</v>
      </c>
      <c r="AA24" s="202" t="s">
        <v>891</v>
      </c>
      <c r="AB24" s="202" t="s">
        <v>892</v>
      </c>
      <c r="AC24" s="200" t="s">
        <v>804</v>
      </c>
      <c r="AD24" s="299" t="s">
        <v>1029</v>
      </c>
      <c r="AE24" s="200" t="s">
        <v>1086</v>
      </c>
      <c r="AF24" s="202" t="s">
        <v>1099</v>
      </c>
      <c r="AG24" s="229" t="s">
        <v>257</v>
      </c>
      <c r="AH24" s="207" t="s">
        <v>1140</v>
      </c>
      <c r="AI24" s="309">
        <v>0</v>
      </c>
    </row>
    <row r="25" spans="1:35" ht="394.5" thickBot="1" x14ac:dyDescent="0.3">
      <c r="A25" s="214" t="s">
        <v>701</v>
      </c>
      <c r="B25" s="215" t="s">
        <v>133</v>
      </c>
      <c r="C25" s="215" t="s">
        <v>258</v>
      </c>
      <c r="D25" s="216" t="s">
        <v>873</v>
      </c>
      <c r="E25" s="305">
        <v>8</v>
      </c>
      <c r="F25" s="216" t="s">
        <v>872</v>
      </c>
      <c r="G25" s="286" t="s">
        <v>687</v>
      </c>
      <c r="H25" s="215" t="s">
        <v>113</v>
      </c>
      <c r="I25" s="242" t="s">
        <v>893</v>
      </c>
      <c r="J25" s="247" t="s">
        <v>805</v>
      </c>
      <c r="K25" s="245">
        <v>0.2</v>
      </c>
      <c r="L25" s="244" t="s">
        <v>25</v>
      </c>
      <c r="M25" s="245">
        <v>0.8</v>
      </c>
      <c r="N25" s="248" t="s">
        <v>801</v>
      </c>
      <c r="O25" s="215">
        <v>12</v>
      </c>
      <c r="P25" s="216" t="s">
        <v>1050</v>
      </c>
      <c r="Q25" s="248" t="s">
        <v>288</v>
      </c>
      <c r="R25" s="248" t="s">
        <v>289</v>
      </c>
      <c r="S25" s="248" t="s">
        <v>290</v>
      </c>
      <c r="T25" s="248" t="s">
        <v>303</v>
      </c>
      <c r="U25" s="248" t="s">
        <v>291</v>
      </c>
      <c r="V25" s="247" t="s">
        <v>805</v>
      </c>
      <c r="W25" s="244" t="s">
        <v>25</v>
      </c>
      <c r="X25" s="248" t="s">
        <v>801</v>
      </c>
      <c r="Y25" s="242" t="s">
        <v>781</v>
      </c>
      <c r="Z25" s="236">
        <v>14</v>
      </c>
      <c r="AA25" s="216" t="s">
        <v>1052</v>
      </c>
      <c r="AB25" s="216" t="s">
        <v>1051</v>
      </c>
      <c r="AC25" s="215" t="s">
        <v>804</v>
      </c>
      <c r="AD25" s="299" t="s">
        <v>1028</v>
      </c>
      <c r="AE25" s="215" t="s">
        <v>1086</v>
      </c>
      <c r="AF25" s="216" t="s">
        <v>1100</v>
      </c>
      <c r="AG25" s="311">
        <v>1</v>
      </c>
      <c r="AH25" s="207" t="s">
        <v>1140</v>
      </c>
      <c r="AI25" s="309">
        <v>0</v>
      </c>
    </row>
    <row r="26" spans="1:35" ht="394.5" thickBot="1" x14ac:dyDescent="0.3">
      <c r="A26" s="448" t="s">
        <v>702</v>
      </c>
      <c r="B26" s="404" t="s">
        <v>133</v>
      </c>
      <c r="C26" s="404" t="s">
        <v>258</v>
      </c>
      <c r="D26" s="392" t="s">
        <v>895</v>
      </c>
      <c r="E26" s="405">
        <v>9</v>
      </c>
      <c r="F26" s="392" t="s">
        <v>894</v>
      </c>
      <c r="G26" s="402" t="s">
        <v>686</v>
      </c>
      <c r="H26" s="404" t="s">
        <v>118</v>
      </c>
      <c r="I26" s="394">
        <v>20</v>
      </c>
      <c r="J26" s="396" t="s">
        <v>791</v>
      </c>
      <c r="K26" s="398">
        <v>0.6</v>
      </c>
      <c r="L26" s="400" t="s">
        <v>23</v>
      </c>
      <c r="M26" s="398">
        <v>0.6</v>
      </c>
      <c r="N26" s="396" t="s">
        <v>23</v>
      </c>
      <c r="O26" s="404">
        <v>13</v>
      </c>
      <c r="P26" s="483" t="s">
        <v>1053</v>
      </c>
      <c r="Q26" s="396" t="s">
        <v>288</v>
      </c>
      <c r="R26" s="396" t="s">
        <v>289</v>
      </c>
      <c r="S26" s="396" t="s">
        <v>290</v>
      </c>
      <c r="T26" s="396" t="s">
        <v>266</v>
      </c>
      <c r="U26" s="396" t="s">
        <v>291</v>
      </c>
      <c r="V26" s="466" t="s">
        <v>797</v>
      </c>
      <c r="W26" s="400" t="s">
        <v>23</v>
      </c>
      <c r="X26" s="400" t="s">
        <v>23</v>
      </c>
      <c r="Y26" s="396" t="s">
        <v>781</v>
      </c>
      <c r="Z26" s="233">
        <v>15</v>
      </c>
      <c r="AA26" s="232" t="s">
        <v>1054</v>
      </c>
      <c r="AB26" s="232" t="s">
        <v>792</v>
      </c>
      <c r="AC26" s="205" t="s">
        <v>804</v>
      </c>
      <c r="AD26" s="299" t="s">
        <v>1029</v>
      </c>
      <c r="AE26" s="205" t="s">
        <v>1086</v>
      </c>
      <c r="AF26" s="207" t="s">
        <v>1101</v>
      </c>
      <c r="AG26" s="228" t="s">
        <v>257</v>
      </c>
      <c r="AH26" s="207" t="s">
        <v>1140</v>
      </c>
      <c r="AI26" s="309">
        <v>0</v>
      </c>
    </row>
    <row r="27" spans="1:35" ht="394.5" thickBot="1" x14ac:dyDescent="0.3">
      <c r="A27" s="443"/>
      <c r="B27" s="391"/>
      <c r="C27" s="391"/>
      <c r="D27" s="393"/>
      <c r="E27" s="406"/>
      <c r="F27" s="393"/>
      <c r="G27" s="403"/>
      <c r="H27" s="391"/>
      <c r="I27" s="395"/>
      <c r="J27" s="397"/>
      <c r="K27" s="399"/>
      <c r="L27" s="401"/>
      <c r="M27" s="399"/>
      <c r="N27" s="397"/>
      <c r="O27" s="391"/>
      <c r="P27" s="455"/>
      <c r="Q27" s="397"/>
      <c r="R27" s="397"/>
      <c r="S27" s="397"/>
      <c r="T27" s="397"/>
      <c r="U27" s="397"/>
      <c r="V27" s="408"/>
      <c r="W27" s="401"/>
      <c r="X27" s="401"/>
      <c r="Y27" s="397"/>
      <c r="Z27" s="235">
        <v>16</v>
      </c>
      <c r="AA27" s="217" t="s">
        <v>1056</v>
      </c>
      <c r="AB27" s="217" t="s">
        <v>1057</v>
      </c>
      <c r="AC27" s="200" t="s">
        <v>804</v>
      </c>
      <c r="AD27" s="299" t="s">
        <v>1055</v>
      </c>
      <c r="AE27" s="200" t="s">
        <v>1086</v>
      </c>
      <c r="AF27" s="202" t="s">
        <v>1102</v>
      </c>
      <c r="AG27" s="229" t="s">
        <v>257</v>
      </c>
      <c r="AH27" s="207" t="s">
        <v>1140</v>
      </c>
      <c r="AI27" s="309">
        <v>0</v>
      </c>
    </row>
    <row r="28" spans="1:35" ht="394.5" thickBot="1" x14ac:dyDescent="0.3">
      <c r="A28" s="443" t="s">
        <v>702</v>
      </c>
      <c r="B28" s="391" t="s">
        <v>133</v>
      </c>
      <c r="C28" s="391" t="s">
        <v>258</v>
      </c>
      <c r="D28" s="393" t="s">
        <v>1058</v>
      </c>
      <c r="E28" s="406">
        <v>10</v>
      </c>
      <c r="F28" s="393" t="s">
        <v>896</v>
      </c>
      <c r="G28" s="403" t="s">
        <v>687</v>
      </c>
      <c r="H28" s="391" t="s">
        <v>113</v>
      </c>
      <c r="I28" s="397" t="s">
        <v>851</v>
      </c>
      <c r="J28" s="408" t="s">
        <v>800</v>
      </c>
      <c r="K28" s="399">
        <v>0.4</v>
      </c>
      <c r="L28" s="412" t="s">
        <v>25</v>
      </c>
      <c r="M28" s="399">
        <v>0.8</v>
      </c>
      <c r="N28" s="474" t="s">
        <v>799</v>
      </c>
      <c r="O28" s="391">
        <v>14</v>
      </c>
      <c r="P28" s="455" t="s">
        <v>1082</v>
      </c>
      <c r="Q28" s="397" t="s">
        <v>288</v>
      </c>
      <c r="R28" s="397" t="s">
        <v>289</v>
      </c>
      <c r="S28" s="397" t="s">
        <v>802</v>
      </c>
      <c r="T28" s="397" t="s">
        <v>303</v>
      </c>
      <c r="U28" s="397" t="s">
        <v>803</v>
      </c>
      <c r="V28" s="408" t="s">
        <v>800</v>
      </c>
      <c r="W28" s="412" t="s">
        <v>25</v>
      </c>
      <c r="X28" s="397" t="s">
        <v>801</v>
      </c>
      <c r="Y28" s="397" t="s">
        <v>781</v>
      </c>
      <c r="Z28" s="235">
        <v>17</v>
      </c>
      <c r="AA28" s="217" t="s">
        <v>793</v>
      </c>
      <c r="AB28" s="217" t="s">
        <v>1083</v>
      </c>
      <c r="AC28" s="200" t="s">
        <v>804</v>
      </c>
      <c r="AD28" s="299" t="s">
        <v>1028</v>
      </c>
      <c r="AE28" s="200" t="s">
        <v>1086</v>
      </c>
      <c r="AF28" s="202" t="s">
        <v>1103</v>
      </c>
      <c r="AG28" s="310">
        <v>0</v>
      </c>
      <c r="AH28" s="207" t="s">
        <v>1140</v>
      </c>
      <c r="AI28" s="309">
        <v>0</v>
      </c>
    </row>
    <row r="29" spans="1:35" ht="394.5" thickBot="1" x14ac:dyDescent="0.3">
      <c r="A29" s="478"/>
      <c r="B29" s="477"/>
      <c r="C29" s="477"/>
      <c r="D29" s="475"/>
      <c r="E29" s="476"/>
      <c r="F29" s="475"/>
      <c r="G29" s="480"/>
      <c r="H29" s="477"/>
      <c r="I29" s="410"/>
      <c r="J29" s="409"/>
      <c r="K29" s="407"/>
      <c r="L29" s="467"/>
      <c r="M29" s="407"/>
      <c r="N29" s="485"/>
      <c r="O29" s="477"/>
      <c r="P29" s="484"/>
      <c r="Q29" s="410"/>
      <c r="R29" s="410"/>
      <c r="S29" s="410"/>
      <c r="T29" s="410"/>
      <c r="U29" s="410"/>
      <c r="V29" s="409"/>
      <c r="W29" s="467"/>
      <c r="X29" s="410"/>
      <c r="Y29" s="410"/>
      <c r="Z29" s="236">
        <v>18</v>
      </c>
      <c r="AA29" s="219" t="s">
        <v>1084</v>
      </c>
      <c r="AB29" s="219" t="s">
        <v>1085</v>
      </c>
      <c r="AC29" s="215" t="s">
        <v>804</v>
      </c>
      <c r="AD29" s="299" t="s">
        <v>1029</v>
      </c>
      <c r="AE29" s="215" t="s">
        <v>1086</v>
      </c>
      <c r="AF29" s="216" t="s">
        <v>1104</v>
      </c>
      <c r="AG29" s="230" t="s">
        <v>257</v>
      </c>
      <c r="AH29" s="207" t="s">
        <v>1140</v>
      </c>
      <c r="AI29" s="309">
        <v>0</v>
      </c>
    </row>
    <row r="30" spans="1:35" ht="394.5" thickBot="1" x14ac:dyDescent="0.3">
      <c r="A30" s="204" t="s">
        <v>704</v>
      </c>
      <c r="B30" s="205" t="s">
        <v>133</v>
      </c>
      <c r="C30" s="205" t="s">
        <v>247</v>
      </c>
      <c r="D30" s="207" t="s">
        <v>902</v>
      </c>
      <c r="E30" s="303">
        <v>11</v>
      </c>
      <c r="F30" s="207" t="s">
        <v>1059</v>
      </c>
      <c r="G30" s="284" t="s">
        <v>686</v>
      </c>
      <c r="H30" s="205" t="s">
        <v>118</v>
      </c>
      <c r="I30" s="283">
        <v>20</v>
      </c>
      <c r="J30" s="259" t="s">
        <v>791</v>
      </c>
      <c r="K30" s="267">
        <v>0.6</v>
      </c>
      <c r="L30" s="262" t="s">
        <v>23</v>
      </c>
      <c r="M30" s="267">
        <v>0.6</v>
      </c>
      <c r="N30" s="259" t="s">
        <v>23</v>
      </c>
      <c r="O30" s="205">
        <v>15</v>
      </c>
      <c r="P30" s="232" t="s">
        <v>1060</v>
      </c>
      <c r="Q30" s="259" t="s">
        <v>288</v>
      </c>
      <c r="R30" s="259" t="s">
        <v>289</v>
      </c>
      <c r="S30" s="259" t="s">
        <v>290</v>
      </c>
      <c r="T30" s="259" t="s">
        <v>266</v>
      </c>
      <c r="U30" s="259" t="s">
        <v>291</v>
      </c>
      <c r="V30" s="259" t="s">
        <v>797</v>
      </c>
      <c r="W30" s="262" t="s">
        <v>23</v>
      </c>
      <c r="X30" s="262" t="s">
        <v>23</v>
      </c>
      <c r="Y30" s="282" t="s">
        <v>875</v>
      </c>
      <c r="Z30" s="233">
        <v>19</v>
      </c>
      <c r="AA30" s="232" t="s">
        <v>1061</v>
      </c>
      <c r="AB30" s="232" t="s">
        <v>1062</v>
      </c>
      <c r="AC30" s="205" t="s">
        <v>804</v>
      </c>
      <c r="AD30" s="299" t="s">
        <v>1028</v>
      </c>
      <c r="AE30" s="205" t="s">
        <v>1086</v>
      </c>
      <c r="AF30" s="207" t="s">
        <v>1105</v>
      </c>
      <c r="AG30" s="309">
        <v>0</v>
      </c>
      <c r="AH30" s="207" t="s">
        <v>1140</v>
      </c>
      <c r="AI30" s="309">
        <v>0</v>
      </c>
    </row>
    <row r="31" spans="1:35" ht="394.5" thickBot="1" x14ac:dyDescent="0.3">
      <c r="A31" s="201" t="s">
        <v>704</v>
      </c>
      <c r="B31" s="200" t="s">
        <v>133</v>
      </c>
      <c r="C31" s="200" t="s">
        <v>247</v>
      </c>
      <c r="D31" s="202" t="s">
        <v>897</v>
      </c>
      <c r="E31" s="304">
        <v>12</v>
      </c>
      <c r="F31" s="202" t="s">
        <v>1063</v>
      </c>
      <c r="G31" s="203" t="s">
        <v>686</v>
      </c>
      <c r="H31" s="200" t="s">
        <v>118</v>
      </c>
      <c r="I31" s="252">
        <v>8</v>
      </c>
      <c r="J31" s="253" t="s">
        <v>794</v>
      </c>
      <c r="K31" s="254">
        <v>0.2</v>
      </c>
      <c r="L31" s="256" t="s">
        <v>23</v>
      </c>
      <c r="M31" s="254">
        <v>0.6</v>
      </c>
      <c r="N31" s="253" t="s">
        <v>23</v>
      </c>
      <c r="O31" s="200">
        <v>16</v>
      </c>
      <c r="P31" s="217" t="s">
        <v>1064</v>
      </c>
      <c r="Q31" s="253" t="s">
        <v>288</v>
      </c>
      <c r="R31" s="253" t="s">
        <v>289</v>
      </c>
      <c r="S31" s="253" t="s">
        <v>290</v>
      </c>
      <c r="T31" s="253" t="s">
        <v>303</v>
      </c>
      <c r="U31" s="253" t="s">
        <v>291</v>
      </c>
      <c r="V31" s="253" t="s">
        <v>794</v>
      </c>
      <c r="W31" s="256" t="s">
        <v>23</v>
      </c>
      <c r="X31" s="256" t="s">
        <v>23</v>
      </c>
      <c r="Y31" s="264" t="s">
        <v>875</v>
      </c>
      <c r="Z31" s="235" t="s">
        <v>992</v>
      </c>
      <c r="AA31" s="217" t="s">
        <v>1033</v>
      </c>
      <c r="AB31" s="217" t="s">
        <v>1065</v>
      </c>
      <c r="AC31" s="200" t="s">
        <v>804</v>
      </c>
      <c r="AD31" s="299" t="s">
        <v>1029</v>
      </c>
      <c r="AE31" s="200" t="s">
        <v>1086</v>
      </c>
      <c r="AF31" s="202" t="s">
        <v>1106</v>
      </c>
      <c r="AG31" s="229" t="s">
        <v>257</v>
      </c>
      <c r="AH31" s="207" t="s">
        <v>1140</v>
      </c>
      <c r="AI31" s="309">
        <v>0</v>
      </c>
    </row>
    <row r="32" spans="1:35" ht="394.5" thickBot="1" x14ac:dyDescent="0.3">
      <c r="A32" s="443" t="s">
        <v>704</v>
      </c>
      <c r="B32" s="391" t="s">
        <v>133</v>
      </c>
      <c r="C32" s="391" t="s">
        <v>258</v>
      </c>
      <c r="D32" s="460" t="s">
        <v>898</v>
      </c>
      <c r="E32" s="406">
        <v>13</v>
      </c>
      <c r="F32" s="393" t="s">
        <v>903</v>
      </c>
      <c r="G32" s="403" t="s">
        <v>138</v>
      </c>
      <c r="H32" s="391" t="s">
        <v>118</v>
      </c>
      <c r="I32" s="395">
        <v>10</v>
      </c>
      <c r="J32" s="408" t="s">
        <v>797</v>
      </c>
      <c r="K32" s="486">
        <v>0.4</v>
      </c>
      <c r="L32" s="401" t="s">
        <v>23</v>
      </c>
      <c r="M32" s="486">
        <v>0.6</v>
      </c>
      <c r="N32" s="401" t="s">
        <v>23</v>
      </c>
      <c r="O32" s="391">
        <v>17</v>
      </c>
      <c r="P32" s="455" t="s">
        <v>1066</v>
      </c>
      <c r="Q32" s="397" t="s">
        <v>288</v>
      </c>
      <c r="R32" s="397" t="s">
        <v>289</v>
      </c>
      <c r="S32" s="397" t="s">
        <v>290</v>
      </c>
      <c r="T32" s="397" t="s">
        <v>303</v>
      </c>
      <c r="U32" s="397" t="s">
        <v>291</v>
      </c>
      <c r="V32" s="411" t="s">
        <v>794</v>
      </c>
      <c r="W32" s="401" t="s">
        <v>23</v>
      </c>
      <c r="X32" s="401" t="s">
        <v>23</v>
      </c>
      <c r="Y32" s="397" t="s">
        <v>781</v>
      </c>
      <c r="Z32" s="235">
        <v>22</v>
      </c>
      <c r="AA32" s="217" t="s">
        <v>1067</v>
      </c>
      <c r="AB32" s="217" t="s">
        <v>1068</v>
      </c>
      <c r="AC32" s="200" t="s">
        <v>804</v>
      </c>
      <c r="AD32" s="299" t="s">
        <v>1029</v>
      </c>
      <c r="AE32" s="200" t="s">
        <v>1086</v>
      </c>
      <c r="AF32" s="202" t="s">
        <v>1139</v>
      </c>
      <c r="AG32" s="229" t="s">
        <v>257</v>
      </c>
      <c r="AH32" s="207" t="s">
        <v>1140</v>
      </c>
      <c r="AI32" s="309">
        <v>0</v>
      </c>
    </row>
    <row r="33" spans="1:35" ht="394.5" thickBot="1" x14ac:dyDescent="0.3">
      <c r="A33" s="443"/>
      <c r="B33" s="391"/>
      <c r="C33" s="391"/>
      <c r="D33" s="460"/>
      <c r="E33" s="406"/>
      <c r="F33" s="393"/>
      <c r="G33" s="403"/>
      <c r="H33" s="391"/>
      <c r="I33" s="395"/>
      <c r="J33" s="408"/>
      <c r="K33" s="397"/>
      <c r="L33" s="401"/>
      <c r="M33" s="397"/>
      <c r="N33" s="401"/>
      <c r="O33" s="391"/>
      <c r="P33" s="455"/>
      <c r="Q33" s="397"/>
      <c r="R33" s="397"/>
      <c r="S33" s="397"/>
      <c r="T33" s="397"/>
      <c r="U33" s="397"/>
      <c r="V33" s="411"/>
      <c r="W33" s="401"/>
      <c r="X33" s="401"/>
      <c r="Y33" s="397"/>
      <c r="Z33" s="235">
        <v>23</v>
      </c>
      <c r="AA33" s="217" t="s">
        <v>1069</v>
      </c>
      <c r="AB33" s="217" t="s">
        <v>1070</v>
      </c>
      <c r="AC33" s="200" t="s">
        <v>804</v>
      </c>
      <c r="AD33" s="299" t="s">
        <v>1029</v>
      </c>
      <c r="AE33" s="200" t="s">
        <v>1086</v>
      </c>
      <c r="AF33" s="202" t="s">
        <v>1107</v>
      </c>
      <c r="AG33" s="229" t="s">
        <v>257</v>
      </c>
      <c r="AH33" s="207" t="s">
        <v>1140</v>
      </c>
      <c r="AI33" s="309">
        <v>0</v>
      </c>
    </row>
    <row r="34" spans="1:35" ht="394.5" thickBot="1" x14ac:dyDescent="0.3">
      <c r="A34" s="214" t="s">
        <v>704</v>
      </c>
      <c r="B34" s="215" t="s">
        <v>133</v>
      </c>
      <c r="C34" s="215" t="s">
        <v>247</v>
      </c>
      <c r="D34" s="216" t="s">
        <v>899</v>
      </c>
      <c r="E34" s="305">
        <v>14</v>
      </c>
      <c r="F34" s="216" t="s">
        <v>775</v>
      </c>
      <c r="G34" s="286" t="s">
        <v>688</v>
      </c>
      <c r="H34" s="215" t="s">
        <v>113</v>
      </c>
      <c r="I34" s="242" t="s">
        <v>900</v>
      </c>
      <c r="J34" s="244" t="s">
        <v>808</v>
      </c>
      <c r="K34" s="245">
        <v>0.8</v>
      </c>
      <c r="L34" s="244" t="s">
        <v>25</v>
      </c>
      <c r="M34" s="245">
        <v>0.8</v>
      </c>
      <c r="N34" s="246" t="s">
        <v>809</v>
      </c>
      <c r="O34" s="215">
        <v>18</v>
      </c>
      <c r="P34" s="219" t="s">
        <v>901</v>
      </c>
      <c r="Q34" s="248" t="s">
        <v>288</v>
      </c>
      <c r="R34" s="248" t="s">
        <v>289</v>
      </c>
      <c r="S34" s="248" t="s">
        <v>290</v>
      </c>
      <c r="T34" s="248" t="s">
        <v>266</v>
      </c>
      <c r="U34" s="248" t="s">
        <v>291</v>
      </c>
      <c r="V34" s="261" t="s">
        <v>798</v>
      </c>
      <c r="W34" s="244" t="s">
        <v>25</v>
      </c>
      <c r="X34" s="246" t="s">
        <v>809</v>
      </c>
      <c r="Y34" s="242" t="s">
        <v>875</v>
      </c>
      <c r="Z34" s="236">
        <v>24</v>
      </c>
      <c r="AA34" s="219" t="s">
        <v>1071</v>
      </c>
      <c r="AB34" s="219" t="s">
        <v>1072</v>
      </c>
      <c r="AC34" s="215" t="s">
        <v>804</v>
      </c>
      <c r="AD34" s="299" t="s">
        <v>1029</v>
      </c>
      <c r="AE34" s="215" t="s">
        <v>1086</v>
      </c>
      <c r="AF34" s="216" t="s">
        <v>1108</v>
      </c>
      <c r="AG34" s="230" t="s">
        <v>257</v>
      </c>
      <c r="AH34" s="207" t="s">
        <v>1140</v>
      </c>
      <c r="AI34" s="309">
        <v>0</v>
      </c>
    </row>
    <row r="35" spans="1:35" ht="394.5" thickBot="1" x14ac:dyDescent="0.3">
      <c r="A35" s="204" t="s">
        <v>703</v>
      </c>
      <c r="B35" s="205" t="s">
        <v>133</v>
      </c>
      <c r="C35" s="205" t="s">
        <v>260</v>
      </c>
      <c r="D35" s="207" t="s">
        <v>965</v>
      </c>
      <c r="E35" s="303">
        <v>15</v>
      </c>
      <c r="F35" s="207" t="s">
        <v>1073</v>
      </c>
      <c r="G35" s="284" t="s">
        <v>686</v>
      </c>
      <c r="H35" s="205" t="s">
        <v>118</v>
      </c>
      <c r="I35" s="283">
        <v>10</v>
      </c>
      <c r="J35" s="259" t="s">
        <v>791</v>
      </c>
      <c r="K35" s="267">
        <v>0.6</v>
      </c>
      <c r="L35" s="262" t="s">
        <v>23</v>
      </c>
      <c r="M35" s="267">
        <v>0.6</v>
      </c>
      <c r="N35" s="259" t="s">
        <v>23</v>
      </c>
      <c r="O35" s="205">
        <v>19</v>
      </c>
      <c r="P35" s="232" t="s">
        <v>1074</v>
      </c>
      <c r="Q35" s="259" t="s">
        <v>288</v>
      </c>
      <c r="R35" s="259" t="s">
        <v>289</v>
      </c>
      <c r="S35" s="259" t="s">
        <v>290</v>
      </c>
      <c r="T35" s="259" t="s">
        <v>303</v>
      </c>
      <c r="U35" s="259" t="s">
        <v>291</v>
      </c>
      <c r="V35" s="259" t="s">
        <v>797</v>
      </c>
      <c r="W35" s="262" t="s">
        <v>23</v>
      </c>
      <c r="X35" s="262" t="s">
        <v>23</v>
      </c>
      <c r="Y35" s="282" t="s">
        <v>875</v>
      </c>
      <c r="Z35" s="233">
        <v>25</v>
      </c>
      <c r="AA35" s="232" t="s">
        <v>1075</v>
      </c>
      <c r="AB35" s="232" t="s">
        <v>1076</v>
      </c>
      <c r="AC35" s="233" t="s">
        <v>804</v>
      </c>
      <c r="AD35" s="299" t="s">
        <v>1029</v>
      </c>
      <c r="AE35" s="205" t="s">
        <v>1086</v>
      </c>
      <c r="AF35" s="207" t="s">
        <v>1109</v>
      </c>
      <c r="AG35" s="228" t="s">
        <v>257</v>
      </c>
      <c r="AH35" s="207" t="s">
        <v>1140</v>
      </c>
      <c r="AI35" s="309">
        <v>0</v>
      </c>
    </row>
    <row r="36" spans="1:35" ht="394.5" thickBot="1" x14ac:dyDescent="0.3">
      <c r="A36" s="201" t="s">
        <v>703</v>
      </c>
      <c r="B36" s="200" t="s">
        <v>133</v>
      </c>
      <c r="C36" s="200" t="s">
        <v>258</v>
      </c>
      <c r="D36" s="210" t="s">
        <v>776</v>
      </c>
      <c r="E36" s="304">
        <v>16</v>
      </c>
      <c r="F36" s="202" t="s">
        <v>966</v>
      </c>
      <c r="G36" s="203" t="s">
        <v>686</v>
      </c>
      <c r="H36" s="200" t="s">
        <v>118</v>
      </c>
      <c r="I36" s="252">
        <v>4</v>
      </c>
      <c r="J36" s="253" t="s">
        <v>797</v>
      </c>
      <c r="K36" s="254">
        <v>0.4</v>
      </c>
      <c r="L36" s="256" t="s">
        <v>23</v>
      </c>
      <c r="M36" s="254">
        <v>0.6</v>
      </c>
      <c r="N36" s="253" t="s">
        <v>23</v>
      </c>
      <c r="O36" s="200">
        <v>20</v>
      </c>
      <c r="P36" s="217" t="s">
        <v>1077</v>
      </c>
      <c r="Q36" s="253" t="s">
        <v>288</v>
      </c>
      <c r="R36" s="253" t="s">
        <v>289</v>
      </c>
      <c r="S36" s="253" t="s">
        <v>290</v>
      </c>
      <c r="T36" s="253" t="s">
        <v>266</v>
      </c>
      <c r="U36" s="253" t="s">
        <v>291</v>
      </c>
      <c r="V36" s="253" t="s">
        <v>797</v>
      </c>
      <c r="W36" s="256" t="s">
        <v>23</v>
      </c>
      <c r="X36" s="256" t="s">
        <v>23</v>
      </c>
      <c r="Y36" s="264" t="s">
        <v>875</v>
      </c>
      <c r="Z36" s="235">
        <v>26</v>
      </c>
      <c r="AA36" s="217" t="s">
        <v>810</v>
      </c>
      <c r="AB36" s="217" t="s">
        <v>1078</v>
      </c>
      <c r="AC36" s="235" t="s">
        <v>804</v>
      </c>
      <c r="AD36" s="200" t="s">
        <v>1030</v>
      </c>
      <c r="AE36" s="200" t="s">
        <v>1086</v>
      </c>
      <c r="AF36" s="202" t="s">
        <v>1110</v>
      </c>
      <c r="AG36" s="229" t="s">
        <v>257</v>
      </c>
      <c r="AH36" s="207" t="s">
        <v>1140</v>
      </c>
      <c r="AI36" s="309">
        <v>0</v>
      </c>
    </row>
    <row r="37" spans="1:35" ht="394.5" thickBot="1" x14ac:dyDescent="0.3">
      <c r="A37" s="214" t="s">
        <v>703</v>
      </c>
      <c r="B37" s="215" t="s">
        <v>133</v>
      </c>
      <c r="C37" s="215" t="s">
        <v>258</v>
      </c>
      <c r="D37" s="216" t="s">
        <v>905</v>
      </c>
      <c r="E37" s="305">
        <v>17</v>
      </c>
      <c r="F37" s="216" t="s">
        <v>904</v>
      </c>
      <c r="G37" s="286" t="s">
        <v>688</v>
      </c>
      <c r="H37" s="215" t="s">
        <v>113</v>
      </c>
      <c r="I37" s="242" t="s">
        <v>851</v>
      </c>
      <c r="J37" s="277" t="s">
        <v>800</v>
      </c>
      <c r="K37" s="245">
        <v>0.4</v>
      </c>
      <c r="L37" s="244" t="s">
        <v>25</v>
      </c>
      <c r="M37" s="245">
        <v>0.8</v>
      </c>
      <c r="N37" s="248" t="s">
        <v>801</v>
      </c>
      <c r="O37" s="215">
        <v>21</v>
      </c>
      <c r="P37" s="219" t="s">
        <v>1079</v>
      </c>
      <c r="Q37" s="248" t="s">
        <v>288</v>
      </c>
      <c r="R37" s="248" t="s">
        <v>289</v>
      </c>
      <c r="S37" s="248" t="s">
        <v>302</v>
      </c>
      <c r="T37" s="248" t="s">
        <v>266</v>
      </c>
      <c r="U37" s="248" t="s">
        <v>291</v>
      </c>
      <c r="V37" s="277" t="s">
        <v>800</v>
      </c>
      <c r="W37" s="244" t="s">
        <v>25</v>
      </c>
      <c r="X37" s="244" t="s">
        <v>801</v>
      </c>
      <c r="Y37" s="242" t="s">
        <v>875</v>
      </c>
      <c r="Z37" s="236">
        <v>27</v>
      </c>
      <c r="AA37" s="219" t="s">
        <v>1080</v>
      </c>
      <c r="AB37" s="219" t="s">
        <v>1081</v>
      </c>
      <c r="AC37" s="236" t="s">
        <v>804</v>
      </c>
      <c r="AD37" s="215" t="s">
        <v>1027</v>
      </c>
      <c r="AE37" s="215" t="s">
        <v>1086</v>
      </c>
      <c r="AF37" s="216" t="s">
        <v>1111</v>
      </c>
      <c r="AG37" s="230" t="s">
        <v>257</v>
      </c>
      <c r="AH37" s="207" t="s">
        <v>1140</v>
      </c>
      <c r="AI37" s="309">
        <v>0</v>
      </c>
    </row>
    <row r="38" spans="1:35" ht="394.5" thickBot="1" x14ac:dyDescent="0.3">
      <c r="A38" s="448" t="s">
        <v>696</v>
      </c>
      <c r="B38" s="404" t="s">
        <v>133</v>
      </c>
      <c r="C38" s="404" t="s">
        <v>258</v>
      </c>
      <c r="D38" s="392" t="s">
        <v>906</v>
      </c>
      <c r="E38" s="404">
        <v>18</v>
      </c>
      <c r="F38" s="404" t="s">
        <v>954</v>
      </c>
      <c r="G38" s="402" t="s">
        <v>138</v>
      </c>
      <c r="H38" s="404" t="s">
        <v>118</v>
      </c>
      <c r="I38" s="394">
        <v>500</v>
      </c>
      <c r="J38" s="396" t="s">
        <v>837</v>
      </c>
      <c r="K38" s="398">
        <v>0.8</v>
      </c>
      <c r="L38" s="400" t="s">
        <v>23</v>
      </c>
      <c r="M38" s="398">
        <v>0.6</v>
      </c>
      <c r="N38" s="396" t="s">
        <v>801</v>
      </c>
      <c r="O38" s="205">
        <v>22</v>
      </c>
      <c r="P38" s="207" t="s">
        <v>957</v>
      </c>
      <c r="Q38" s="259" t="s">
        <v>770</v>
      </c>
      <c r="R38" s="259" t="s">
        <v>289</v>
      </c>
      <c r="S38" s="259" t="s">
        <v>302</v>
      </c>
      <c r="T38" s="259" t="s">
        <v>303</v>
      </c>
      <c r="U38" s="259" t="s">
        <v>291</v>
      </c>
      <c r="V38" s="396" t="s">
        <v>791</v>
      </c>
      <c r="W38" s="400" t="s">
        <v>23</v>
      </c>
      <c r="X38" s="396" t="s">
        <v>23</v>
      </c>
      <c r="Y38" s="396" t="s">
        <v>814</v>
      </c>
      <c r="Z38" s="233" t="s">
        <v>993</v>
      </c>
      <c r="AA38" s="207" t="s">
        <v>994</v>
      </c>
      <c r="AB38" s="207" t="s">
        <v>922</v>
      </c>
      <c r="AC38" s="233" t="s">
        <v>971</v>
      </c>
      <c r="AD38" s="205" t="s">
        <v>1031</v>
      </c>
      <c r="AE38" s="205" t="s">
        <v>1086</v>
      </c>
      <c r="AF38" s="207" t="s">
        <v>1112</v>
      </c>
      <c r="AG38" s="228" t="s">
        <v>257</v>
      </c>
      <c r="AH38" s="207" t="s">
        <v>1140</v>
      </c>
      <c r="AI38" s="309">
        <v>0</v>
      </c>
    </row>
    <row r="39" spans="1:35" ht="394.5" thickBot="1" x14ac:dyDescent="0.3">
      <c r="A39" s="443"/>
      <c r="B39" s="391"/>
      <c r="C39" s="391"/>
      <c r="D39" s="393"/>
      <c r="E39" s="391"/>
      <c r="F39" s="391"/>
      <c r="G39" s="403"/>
      <c r="H39" s="391"/>
      <c r="I39" s="395"/>
      <c r="J39" s="397"/>
      <c r="K39" s="399"/>
      <c r="L39" s="401"/>
      <c r="M39" s="399"/>
      <c r="N39" s="397"/>
      <c r="O39" s="200">
        <v>23</v>
      </c>
      <c r="P39" s="202" t="s">
        <v>958</v>
      </c>
      <c r="Q39" s="253" t="s">
        <v>288</v>
      </c>
      <c r="R39" s="253" t="s">
        <v>289</v>
      </c>
      <c r="S39" s="253" t="s">
        <v>302</v>
      </c>
      <c r="T39" s="253" t="s">
        <v>266</v>
      </c>
      <c r="U39" s="253" t="s">
        <v>291</v>
      </c>
      <c r="V39" s="397"/>
      <c r="W39" s="401"/>
      <c r="X39" s="397"/>
      <c r="Y39" s="397"/>
      <c r="Z39" s="235">
        <v>30</v>
      </c>
      <c r="AA39" s="302" t="s">
        <v>921</v>
      </c>
      <c r="AB39" s="202" t="s">
        <v>961</v>
      </c>
      <c r="AC39" s="235" t="s">
        <v>971</v>
      </c>
      <c r="AD39" s="200" t="s">
        <v>1031</v>
      </c>
      <c r="AE39" s="200" t="s">
        <v>1086</v>
      </c>
      <c r="AF39" s="202" t="s">
        <v>1113</v>
      </c>
      <c r="AG39" s="229" t="s">
        <v>257</v>
      </c>
      <c r="AH39" s="207" t="s">
        <v>1140</v>
      </c>
      <c r="AI39" s="309">
        <v>0</v>
      </c>
    </row>
    <row r="40" spans="1:35" ht="394.5" thickBot="1" x14ac:dyDescent="0.3">
      <c r="A40" s="201" t="s">
        <v>696</v>
      </c>
      <c r="B40" s="200" t="s">
        <v>133</v>
      </c>
      <c r="C40" s="200" t="s">
        <v>258</v>
      </c>
      <c r="D40" s="202" t="s">
        <v>778</v>
      </c>
      <c r="E40" s="200">
        <v>19</v>
      </c>
      <c r="F40" s="202" t="s">
        <v>955</v>
      </c>
      <c r="G40" s="203" t="s">
        <v>138</v>
      </c>
      <c r="H40" s="200" t="s">
        <v>118</v>
      </c>
      <c r="I40" s="252">
        <v>2</v>
      </c>
      <c r="J40" s="253" t="s">
        <v>304</v>
      </c>
      <c r="K40" s="254">
        <v>0.2</v>
      </c>
      <c r="L40" s="256" t="s">
        <v>42</v>
      </c>
      <c r="M40" s="254">
        <v>0.6</v>
      </c>
      <c r="N40" s="253" t="s">
        <v>42</v>
      </c>
      <c r="O40" s="200">
        <v>24</v>
      </c>
      <c r="P40" s="302" t="s">
        <v>959</v>
      </c>
      <c r="Q40" s="253" t="s">
        <v>770</v>
      </c>
      <c r="R40" s="253" t="s">
        <v>289</v>
      </c>
      <c r="S40" s="253" t="s">
        <v>302</v>
      </c>
      <c r="T40" s="253" t="s">
        <v>266</v>
      </c>
      <c r="U40" s="253" t="s">
        <v>291</v>
      </c>
      <c r="V40" s="253" t="s">
        <v>794</v>
      </c>
      <c r="W40" s="256" t="s">
        <v>23</v>
      </c>
      <c r="X40" s="253" t="s">
        <v>23</v>
      </c>
      <c r="Y40" s="264" t="s">
        <v>814</v>
      </c>
      <c r="Z40" s="235" t="s">
        <v>995</v>
      </c>
      <c r="AA40" s="202" t="s">
        <v>962</v>
      </c>
      <c r="AB40" s="202" t="s">
        <v>963</v>
      </c>
      <c r="AC40" s="235" t="s">
        <v>1018</v>
      </c>
      <c r="AD40" s="200" t="s">
        <v>1031</v>
      </c>
      <c r="AE40" s="200" t="s">
        <v>1086</v>
      </c>
      <c r="AF40" s="202" t="s">
        <v>1114</v>
      </c>
      <c r="AG40" s="229" t="s">
        <v>257</v>
      </c>
      <c r="AH40" s="207" t="s">
        <v>1140</v>
      </c>
      <c r="AI40" s="310">
        <v>0</v>
      </c>
    </row>
    <row r="41" spans="1:35" ht="394.5" thickBot="1" x14ac:dyDescent="0.3">
      <c r="A41" s="214" t="s">
        <v>696</v>
      </c>
      <c r="B41" s="215" t="s">
        <v>133</v>
      </c>
      <c r="C41" s="215" t="s">
        <v>258</v>
      </c>
      <c r="D41" s="216" t="s">
        <v>908</v>
      </c>
      <c r="E41" s="215">
        <v>20</v>
      </c>
      <c r="F41" s="216" t="s">
        <v>956</v>
      </c>
      <c r="G41" s="286" t="s">
        <v>134</v>
      </c>
      <c r="H41" s="215" t="s">
        <v>113</v>
      </c>
      <c r="I41" s="281">
        <v>2</v>
      </c>
      <c r="J41" s="277" t="s">
        <v>800</v>
      </c>
      <c r="K41" s="245">
        <v>0.4</v>
      </c>
      <c r="L41" s="244" t="s">
        <v>25</v>
      </c>
      <c r="M41" s="289">
        <v>0.8</v>
      </c>
      <c r="N41" s="244" t="s">
        <v>801</v>
      </c>
      <c r="O41" s="215">
        <v>25</v>
      </c>
      <c r="P41" s="219" t="s">
        <v>960</v>
      </c>
      <c r="Q41" s="248" t="s">
        <v>288</v>
      </c>
      <c r="R41" s="248" t="s">
        <v>289</v>
      </c>
      <c r="S41" s="248" t="s">
        <v>826</v>
      </c>
      <c r="T41" s="248" t="s">
        <v>907</v>
      </c>
      <c r="U41" s="248" t="s">
        <v>828</v>
      </c>
      <c r="V41" s="247" t="s">
        <v>805</v>
      </c>
      <c r="W41" s="244" t="s">
        <v>25</v>
      </c>
      <c r="X41" s="244" t="s">
        <v>801</v>
      </c>
      <c r="Y41" s="242" t="s">
        <v>814</v>
      </c>
      <c r="Z41" s="236">
        <v>34</v>
      </c>
      <c r="AA41" s="219" t="s">
        <v>909</v>
      </c>
      <c r="AB41" s="219" t="s">
        <v>964</v>
      </c>
      <c r="AC41" s="236" t="s">
        <v>971</v>
      </c>
      <c r="AD41" s="215" t="s">
        <v>1031</v>
      </c>
      <c r="AE41" s="215" t="s">
        <v>1086</v>
      </c>
      <c r="AF41" s="216" t="s">
        <v>1115</v>
      </c>
      <c r="AG41" s="230" t="s">
        <v>257</v>
      </c>
      <c r="AH41" s="207" t="s">
        <v>1140</v>
      </c>
      <c r="AI41" s="311">
        <v>0</v>
      </c>
    </row>
    <row r="42" spans="1:35" ht="394.5" thickBot="1" x14ac:dyDescent="0.3">
      <c r="A42" s="448" t="s">
        <v>694</v>
      </c>
      <c r="B42" s="404" t="s">
        <v>137</v>
      </c>
      <c r="C42" s="404" t="s">
        <v>247</v>
      </c>
      <c r="D42" s="392" t="s">
        <v>1003</v>
      </c>
      <c r="E42" s="404">
        <v>21</v>
      </c>
      <c r="F42" s="392" t="s">
        <v>967</v>
      </c>
      <c r="G42" s="402" t="s">
        <v>138</v>
      </c>
      <c r="H42" s="404" t="s">
        <v>118</v>
      </c>
      <c r="I42" s="404">
        <v>12</v>
      </c>
      <c r="J42" s="496" t="s">
        <v>791</v>
      </c>
      <c r="K42" s="498">
        <v>0.6</v>
      </c>
      <c r="L42" s="500" t="s">
        <v>25</v>
      </c>
      <c r="M42" s="498">
        <v>0.8</v>
      </c>
      <c r="N42" s="500" t="s">
        <v>801</v>
      </c>
      <c r="O42" s="404">
        <v>26</v>
      </c>
      <c r="P42" s="404" t="s">
        <v>972</v>
      </c>
      <c r="Q42" s="396" t="s">
        <v>288</v>
      </c>
      <c r="R42" s="396" t="s">
        <v>289</v>
      </c>
      <c r="S42" s="396" t="s">
        <v>826</v>
      </c>
      <c r="T42" s="396" t="s">
        <v>266</v>
      </c>
      <c r="U42" s="396" t="s">
        <v>291</v>
      </c>
      <c r="V42" s="396" t="s">
        <v>797</v>
      </c>
      <c r="W42" s="453" t="s">
        <v>25</v>
      </c>
      <c r="X42" s="453" t="s">
        <v>801</v>
      </c>
      <c r="Y42" s="396" t="s">
        <v>875</v>
      </c>
      <c r="Z42" s="233">
        <v>35</v>
      </c>
      <c r="AA42" s="207" t="s">
        <v>984</v>
      </c>
      <c r="AB42" s="207" t="s">
        <v>974</v>
      </c>
      <c r="AC42" s="205" t="s">
        <v>971</v>
      </c>
      <c r="AD42" s="233" t="s">
        <v>1022</v>
      </c>
      <c r="AE42" s="205" t="s">
        <v>1086</v>
      </c>
      <c r="AF42" s="207" t="s">
        <v>1116</v>
      </c>
      <c r="AG42" s="309">
        <v>0</v>
      </c>
      <c r="AH42" s="207" t="s">
        <v>1140</v>
      </c>
      <c r="AI42" s="309">
        <v>0</v>
      </c>
    </row>
    <row r="43" spans="1:35" ht="394.5" thickBot="1" x14ac:dyDescent="0.3">
      <c r="A43" s="443"/>
      <c r="B43" s="391"/>
      <c r="C43" s="391"/>
      <c r="D43" s="393"/>
      <c r="E43" s="391"/>
      <c r="F43" s="393"/>
      <c r="G43" s="403"/>
      <c r="H43" s="391"/>
      <c r="I43" s="391"/>
      <c r="J43" s="497"/>
      <c r="K43" s="499"/>
      <c r="L43" s="501"/>
      <c r="M43" s="499"/>
      <c r="N43" s="501"/>
      <c r="O43" s="391"/>
      <c r="P43" s="391"/>
      <c r="Q43" s="397"/>
      <c r="R43" s="397"/>
      <c r="S43" s="397"/>
      <c r="T43" s="397"/>
      <c r="U43" s="397"/>
      <c r="V43" s="397"/>
      <c r="W43" s="412"/>
      <c r="X43" s="412"/>
      <c r="Y43" s="397"/>
      <c r="Z43" s="235">
        <v>36</v>
      </c>
      <c r="AA43" s="202" t="s">
        <v>973</v>
      </c>
      <c r="AB43" s="202" t="s">
        <v>1014</v>
      </c>
      <c r="AC43" s="200" t="s">
        <v>971</v>
      </c>
      <c r="AD43" s="233" t="s">
        <v>1022</v>
      </c>
      <c r="AE43" s="200" t="s">
        <v>1086</v>
      </c>
      <c r="AF43" s="202" t="s">
        <v>1117</v>
      </c>
      <c r="AG43" s="310">
        <v>0.5</v>
      </c>
      <c r="AH43" s="207" t="s">
        <v>1140</v>
      </c>
      <c r="AI43" s="310">
        <v>0</v>
      </c>
    </row>
    <row r="44" spans="1:35" ht="394.5" thickBot="1" x14ac:dyDescent="0.3">
      <c r="A44" s="443"/>
      <c r="B44" s="391"/>
      <c r="C44" s="391"/>
      <c r="D44" s="393"/>
      <c r="E44" s="391"/>
      <c r="F44" s="393"/>
      <c r="G44" s="403"/>
      <c r="H44" s="391"/>
      <c r="I44" s="391"/>
      <c r="J44" s="497"/>
      <c r="K44" s="499"/>
      <c r="L44" s="501"/>
      <c r="M44" s="499"/>
      <c r="N44" s="501"/>
      <c r="O44" s="234">
        <v>28</v>
      </c>
      <c r="P44" s="202" t="s">
        <v>975</v>
      </c>
      <c r="Q44" s="253" t="s">
        <v>288</v>
      </c>
      <c r="R44" s="253" t="s">
        <v>289</v>
      </c>
      <c r="S44" s="253" t="s">
        <v>826</v>
      </c>
      <c r="T44" s="253" t="s">
        <v>266</v>
      </c>
      <c r="U44" s="253" t="s">
        <v>291</v>
      </c>
      <c r="V44" s="397"/>
      <c r="W44" s="412"/>
      <c r="X44" s="412"/>
      <c r="Y44" s="397"/>
      <c r="Z44" s="235">
        <v>37</v>
      </c>
      <c r="AA44" s="202" t="s">
        <v>975</v>
      </c>
      <c r="AB44" s="202" t="s">
        <v>976</v>
      </c>
      <c r="AC44" s="200" t="s">
        <v>971</v>
      </c>
      <c r="AD44" s="233" t="s">
        <v>1022</v>
      </c>
      <c r="AE44" s="200" t="s">
        <v>1086</v>
      </c>
      <c r="AF44" s="202" t="s">
        <v>1118</v>
      </c>
      <c r="AG44" s="310">
        <v>0.5</v>
      </c>
      <c r="AH44" s="207" t="s">
        <v>1140</v>
      </c>
      <c r="AI44" s="310">
        <v>0</v>
      </c>
    </row>
    <row r="45" spans="1:35" ht="394.5" thickBot="1" x14ac:dyDescent="0.3">
      <c r="A45" s="201" t="s">
        <v>694</v>
      </c>
      <c r="B45" s="200" t="s">
        <v>133</v>
      </c>
      <c r="C45" s="200" t="s">
        <v>258</v>
      </c>
      <c r="D45" s="202" t="s">
        <v>1004</v>
      </c>
      <c r="E45" s="200">
        <v>22</v>
      </c>
      <c r="F45" s="202" t="s">
        <v>969</v>
      </c>
      <c r="G45" s="203" t="s">
        <v>138</v>
      </c>
      <c r="H45" s="200" t="s">
        <v>118</v>
      </c>
      <c r="I45" s="252">
        <v>100</v>
      </c>
      <c r="J45" s="253" t="s">
        <v>837</v>
      </c>
      <c r="K45" s="254">
        <v>0.8</v>
      </c>
      <c r="L45" s="256" t="s">
        <v>23</v>
      </c>
      <c r="M45" s="254">
        <v>0.6</v>
      </c>
      <c r="N45" s="257" t="s">
        <v>837</v>
      </c>
      <c r="O45" s="200"/>
      <c r="P45" s="217" t="s">
        <v>985</v>
      </c>
      <c r="Q45" s="253" t="s">
        <v>288</v>
      </c>
      <c r="R45" s="253" t="s">
        <v>289</v>
      </c>
      <c r="S45" s="253" t="s">
        <v>826</v>
      </c>
      <c r="T45" s="253" t="s">
        <v>266</v>
      </c>
      <c r="U45" s="253" t="s">
        <v>291</v>
      </c>
      <c r="V45" s="253" t="s">
        <v>791</v>
      </c>
      <c r="W45" s="256" t="s">
        <v>23</v>
      </c>
      <c r="X45" s="253" t="s">
        <v>23</v>
      </c>
      <c r="Y45" s="264" t="s">
        <v>875</v>
      </c>
      <c r="Z45" s="235" t="s">
        <v>996</v>
      </c>
      <c r="AA45" s="217" t="s">
        <v>1008</v>
      </c>
      <c r="AB45" s="217" t="s">
        <v>977</v>
      </c>
      <c r="AC45" s="200" t="s">
        <v>970</v>
      </c>
      <c r="AD45" s="200" t="s">
        <v>1032</v>
      </c>
      <c r="AE45" s="200" t="s">
        <v>1086</v>
      </c>
      <c r="AF45" s="202" t="s">
        <v>1119</v>
      </c>
      <c r="AG45" s="229" t="s">
        <v>257</v>
      </c>
      <c r="AH45" s="207" t="s">
        <v>1140</v>
      </c>
      <c r="AI45" s="310">
        <v>0</v>
      </c>
    </row>
    <row r="46" spans="1:35" ht="394.5" thickBot="1" x14ac:dyDescent="0.3">
      <c r="A46" s="214" t="s">
        <v>694</v>
      </c>
      <c r="B46" s="215" t="s">
        <v>133</v>
      </c>
      <c r="C46" s="215" t="s">
        <v>258</v>
      </c>
      <c r="D46" s="216" t="s">
        <v>1005</v>
      </c>
      <c r="E46" s="215">
        <v>23</v>
      </c>
      <c r="F46" s="216" t="s">
        <v>1006</v>
      </c>
      <c r="G46" s="286" t="s">
        <v>134</v>
      </c>
      <c r="H46" s="215" t="s">
        <v>113</v>
      </c>
      <c r="I46" s="242" t="s">
        <v>893</v>
      </c>
      <c r="J46" s="247" t="s">
        <v>805</v>
      </c>
      <c r="K46" s="245">
        <v>0.2</v>
      </c>
      <c r="L46" s="246" t="s">
        <v>809</v>
      </c>
      <c r="M46" s="290">
        <v>1</v>
      </c>
      <c r="N46" s="248" t="s">
        <v>799</v>
      </c>
      <c r="O46" s="215"/>
      <c r="P46" s="216" t="s">
        <v>1007</v>
      </c>
      <c r="Q46" s="248" t="s">
        <v>823</v>
      </c>
      <c r="R46" s="248" t="s">
        <v>289</v>
      </c>
      <c r="S46" s="248" t="s">
        <v>290</v>
      </c>
      <c r="T46" s="248" t="s">
        <v>266</v>
      </c>
      <c r="U46" s="248" t="s">
        <v>291</v>
      </c>
      <c r="V46" s="247" t="s">
        <v>805</v>
      </c>
      <c r="W46" s="246" t="s">
        <v>844</v>
      </c>
      <c r="X46" s="248" t="s">
        <v>799</v>
      </c>
      <c r="Y46" s="242" t="s">
        <v>875</v>
      </c>
      <c r="Z46" s="236">
        <v>40</v>
      </c>
      <c r="AA46" s="216" t="s">
        <v>968</v>
      </c>
      <c r="AB46" s="216" t="s">
        <v>986</v>
      </c>
      <c r="AC46" s="215" t="s">
        <v>971</v>
      </c>
      <c r="AD46" s="215" t="s">
        <v>1020</v>
      </c>
      <c r="AE46" s="215" t="s">
        <v>1086</v>
      </c>
      <c r="AF46" s="216" t="s">
        <v>1120</v>
      </c>
      <c r="AG46" s="230" t="s">
        <v>257</v>
      </c>
      <c r="AH46" s="207" t="s">
        <v>1140</v>
      </c>
      <c r="AI46" s="311">
        <v>0</v>
      </c>
    </row>
    <row r="47" spans="1:35" ht="394.5" thickBot="1" x14ac:dyDescent="0.3">
      <c r="A47" s="448" t="s">
        <v>698</v>
      </c>
      <c r="B47" s="404" t="s">
        <v>133</v>
      </c>
      <c r="C47" s="404" t="s">
        <v>258</v>
      </c>
      <c r="D47" s="483" t="s">
        <v>978</v>
      </c>
      <c r="E47" s="404">
        <v>24</v>
      </c>
      <c r="F47" s="482" t="s">
        <v>1009</v>
      </c>
      <c r="G47" s="424" t="s">
        <v>138</v>
      </c>
      <c r="H47" s="404" t="s">
        <v>118</v>
      </c>
      <c r="I47" s="394">
        <v>150</v>
      </c>
      <c r="J47" s="396" t="s">
        <v>837</v>
      </c>
      <c r="K47" s="398">
        <v>0.8</v>
      </c>
      <c r="L47" s="400" t="s">
        <v>23</v>
      </c>
      <c r="M47" s="398">
        <v>0.6</v>
      </c>
      <c r="N47" s="453" t="s">
        <v>837</v>
      </c>
      <c r="O47" s="205"/>
      <c r="P47" s="232" t="s">
        <v>979</v>
      </c>
      <c r="Q47" s="259" t="s">
        <v>823</v>
      </c>
      <c r="R47" s="259" t="s">
        <v>289</v>
      </c>
      <c r="S47" s="259" t="s">
        <v>290</v>
      </c>
      <c r="T47" s="259" t="s">
        <v>266</v>
      </c>
      <c r="U47" s="259" t="s">
        <v>291</v>
      </c>
      <c r="V47" s="396" t="s">
        <v>791</v>
      </c>
      <c r="W47" s="400" t="s">
        <v>23</v>
      </c>
      <c r="X47" s="400" t="s">
        <v>23</v>
      </c>
      <c r="Y47" s="396" t="s">
        <v>875</v>
      </c>
      <c r="Z47" s="233">
        <v>41</v>
      </c>
      <c r="AA47" s="232" t="s">
        <v>1010</v>
      </c>
      <c r="AB47" s="232" t="s">
        <v>1011</v>
      </c>
      <c r="AC47" s="205" t="s">
        <v>971</v>
      </c>
      <c r="AD47" s="298">
        <v>45809</v>
      </c>
      <c r="AE47" s="205" t="s">
        <v>1086</v>
      </c>
      <c r="AF47" s="207" t="s">
        <v>1121</v>
      </c>
      <c r="AG47" s="228" t="s">
        <v>257</v>
      </c>
      <c r="AH47" s="207" t="s">
        <v>1140</v>
      </c>
      <c r="AI47" s="309">
        <v>0</v>
      </c>
    </row>
    <row r="48" spans="1:35" ht="394.5" thickBot="1" x14ac:dyDescent="0.3">
      <c r="A48" s="443"/>
      <c r="B48" s="391"/>
      <c r="C48" s="391"/>
      <c r="D48" s="455"/>
      <c r="E48" s="391"/>
      <c r="F48" s="434"/>
      <c r="G48" s="426"/>
      <c r="H48" s="391"/>
      <c r="I48" s="395"/>
      <c r="J48" s="397"/>
      <c r="K48" s="399"/>
      <c r="L48" s="401"/>
      <c r="M48" s="399"/>
      <c r="N48" s="412"/>
      <c r="O48" s="200"/>
      <c r="P48" s="217" t="s">
        <v>1010</v>
      </c>
      <c r="Q48" s="253" t="s">
        <v>823</v>
      </c>
      <c r="R48" s="253" t="s">
        <v>289</v>
      </c>
      <c r="S48" s="253" t="s">
        <v>290</v>
      </c>
      <c r="T48" s="253" t="s">
        <v>266</v>
      </c>
      <c r="U48" s="253" t="s">
        <v>291</v>
      </c>
      <c r="V48" s="397"/>
      <c r="W48" s="401"/>
      <c r="X48" s="401"/>
      <c r="Y48" s="397"/>
      <c r="Z48" s="235">
        <v>42</v>
      </c>
      <c r="AA48" s="217" t="s">
        <v>990</v>
      </c>
      <c r="AB48" s="217" t="s">
        <v>987</v>
      </c>
      <c r="AC48" s="200" t="s">
        <v>971</v>
      </c>
      <c r="AD48" s="200" t="s">
        <v>1020</v>
      </c>
      <c r="AE48" s="200" t="s">
        <v>1086</v>
      </c>
      <c r="AF48" s="202" t="s">
        <v>1122</v>
      </c>
      <c r="AG48" s="229" t="s">
        <v>257</v>
      </c>
      <c r="AH48" s="207" t="s">
        <v>1140</v>
      </c>
      <c r="AI48" s="310">
        <v>0</v>
      </c>
    </row>
    <row r="49" spans="1:35" ht="394.5" thickBot="1" x14ac:dyDescent="0.3">
      <c r="A49" s="443" t="s">
        <v>698</v>
      </c>
      <c r="B49" s="391" t="s">
        <v>133</v>
      </c>
      <c r="C49" s="391" t="s">
        <v>258</v>
      </c>
      <c r="D49" s="393" t="s">
        <v>981</v>
      </c>
      <c r="E49" s="391">
        <v>25</v>
      </c>
      <c r="F49" s="434" t="s">
        <v>980</v>
      </c>
      <c r="G49" s="426" t="s">
        <v>134</v>
      </c>
      <c r="H49" s="391" t="s">
        <v>113</v>
      </c>
      <c r="I49" s="397" t="s">
        <v>900</v>
      </c>
      <c r="J49" s="412" t="s">
        <v>808</v>
      </c>
      <c r="K49" s="399">
        <v>0.8</v>
      </c>
      <c r="L49" s="412" t="s">
        <v>25</v>
      </c>
      <c r="M49" s="399">
        <v>0.8</v>
      </c>
      <c r="N49" s="474" t="s">
        <v>809</v>
      </c>
      <c r="O49" s="397"/>
      <c r="P49" s="455" t="s">
        <v>960</v>
      </c>
      <c r="Q49" s="397" t="s">
        <v>288</v>
      </c>
      <c r="R49" s="397" t="s">
        <v>289</v>
      </c>
      <c r="S49" s="397" t="s">
        <v>826</v>
      </c>
      <c r="T49" s="397" t="s">
        <v>266</v>
      </c>
      <c r="U49" s="397" t="s">
        <v>291</v>
      </c>
      <c r="V49" s="401" t="s">
        <v>798</v>
      </c>
      <c r="W49" s="412" t="s">
        <v>25</v>
      </c>
      <c r="X49" s="474" t="s">
        <v>809</v>
      </c>
      <c r="Y49" s="397" t="s">
        <v>875</v>
      </c>
      <c r="Z49" s="235">
        <v>43</v>
      </c>
      <c r="AA49" s="217" t="s">
        <v>982</v>
      </c>
      <c r="AB49" s="217" t="s">
        <v>983</v>
      </c>
      <c r="AC49" s="200" t="s">
        <v>971</v>
      </c>
      <c r="AD49" s="200" t="s">
        <v>1025</v>
      </c>
      <c r="AE49" s="200" t="s">
        <v>1086</v>
      </c>
      <c r="AF49" s="202" t="s">
        <v>1124</v>
      </c>
      <c r="AG49" s="310">
        <v>0</v>
      </c>
      <c r="AH49" s="207" t="s">
        <v>1140</v>
      </c>
      <c r="AI49" s="310">
        <v>0</v>
      </c>
    </row>
    <row r="50" spans="1:35" ht="394.5" thickBot="1" x14ac:dyDescent="0.3">
      <c r="A50" s="458"/>
      <c r="B50" s="459"/>
      <c r="C50" s="459"/>
      <c r="D50" s="457"/>
      <c r="E50" s="459"/>
      <c r="F50" s="440"/>
      <c r="G50" s="503"/>
      <c r="H50" s="459"/>
      <c r="I50" s="456"/>
      <c r="J50" s="464"/>
      <c r="K50" s="463"/>
      <c r="L50" s="464"/>
      <c r="M50" s="463"/>
      <c r="N50" s="495"/>
      <c r="O50" s="456"/>
      <c r="P50" s="502"/>
      <c r="Q50" s="456"/>
      <c r="R50" s="456"/>
      <c r="S50" s="456"/>
      <c r="T50" s="456"/>
      <c r="U50" s="456"/>
      <c r="V50" s="494"/>
      <c r="W50" s="464"/>
      <c r="X50" s="495"/>
      <c r="Y50" s="456"/>
      <c r="Z50" s="237">
        <v>44</v>
      </c>
      <c r="AA50" s="300" t="s">
        <v>988</v>
      </c>
      <c r="AB50" s="300" t="s">
        <v>989</v>
      </c>
      <c r="AC50" s="199" t="s">
        <v>971</v>
      </c>
      <c r="AD50" s="199" t="s">
        <v>1020</v>
      </c>
      <c r="AE50" s="199" t="s">
        <v>1086</v>
      </c>
      <c r="AF50" s="213" t="s">
        <v>1123</v>
      </c>
      <c r="AG50" s="238" t="s">
        <v>257</v>
      </c>
      <c r="AH50" s="207" t="s">
        <v>1140</v>
      </c>
      <c r="AI50" s="315">
        <v>0</v>
      </c>
    </row>
    <row r="51" spans="1:35" ht="394.5" thickBot="1" x14ac:dyDescent="0.3">
      <c r="A51" s="481" t="s">
        <v>700</v>
      </c>
      <c r="B51" s="481" t="s">
        <v>133</v>
      </c>
      <c r="C51" s="481" t="s">
        <v>258</v>
      </c>
      <c r="D51" s="487" t="s">
        <v>915</v>
      </c>
      <c r="E51" s="481">
        <v>26</v>
      </c>
      <c r="F51" s="490" t="s">
        <v>913</v>
      </c>
      <c r="G51" s="488" t="s">
        <v>138</v>
      </c>
      <c r="H51" s="481" t="s">
        <v>118</v>
      </c>
      <c r="I51" s="493">
        <v>20</v>
      </c>
      <c r="J51" s="454" t="s">
        <v>791</v>
      </c>
      <c r="K51" s="492">
        <v>0.6</v>
      </c>
      <c r="L51" s="451" t="s">
        <v>25</v>
      </c>
      <c r="M51" s="492">
        <v>0.8</v>
      </c>
      <c r="N51" s="451" t="s">
        <v>837</v>
      </c>
      <c r="O51" s="481"/>
      <c r="P51" s="490" t="s">
        <v>914</v>
      </c>
      <c r="Q51" s="454" t="s">
        <v>823</v>
      </c>
      <c r="R51" s="454" t="s">
        <v>825</v>
      </c>
      <c r="S51" s="454" t="s">
        <v>826</v>
      </c>
      <c r="T51" s="454" t="s">
        <v>827</v>
      </c>
      <c r="U51" s="454" t="s">
        <v>828</v>
      </c>
      <c r="V51" s="454" t="s">
        <v>797</v>
      </c>
      <c r="W51" s="451" t="s">
        <v>25</v>
      </c>
      <c r="X51" s="451" t="s">
        <v>837</v>
      </c>
      <c r="Y51" s="454" t="s">
        <v>814</v>
      </c>
      <c r="Z51" s="227">
        <v>45</v>
      </c>
      <c r="AA51" s="239" t="s">
        <v>917</v>
      </c>
      <c r="AB51" s="239" t="s">
        <v>919</v>
      </c>
      <c r="AC51" s="227" t="s">
        <v>251</v>
      </c>
      <c r="AD51" s="206" t="s">
        <v>1024</v>
      </c>
      <c r="AE51" s="206" t="s">
        <v>1086</v>
      </c>
      <c r="AF51" s="208" t="s">
        <v>1125</v>
      </c>
      <c r="AG51" s="312">
        <v>0.5</v>
      </c>
      <c r="AH51" s="207" t="s">
        <v>1140</v>
      </c>
      <c r="AI51" s="312">
        <v>0</v>
      </c>
    </row>
    <row r="52" spans="1:35" ht="394.5" thickBot="1" x14ac:dyDescent="0.3">
      <c r="A52" s="389"/>
      <c r="B52" s="389"/>
      <c r="C52" s="389"/>
      <c r="D52" s="468"/>
      <c r="E52" s="389"/>
      <c r="F52" s="491"/>
      <c r="G52" s="489"/>
      <c r="H52" s="389"/>
      <c r="I52" s="470"/>
      <c r="J52" s="387"/>
      <c r="K52" s="473"/>
      <c r="L52" s="452"/>
      <c r="M52" s="473"/>
      <c r="N52" s="452"/>
      <c r="O52" s="389"/>
      <c r="P52" s="491"/>
      <c r="Q52" s="387"/>
      <c r="R52" s="387"/>
      <c r="S52" s="387"/>
      <c r="T52" s="387"/>
      <c r="U52" s="387"/>
      <c r="V52" s="387"/>
      <c r="W52" s="452"/>
      <c r="X52" s="452"/>
      <c r="Y52" s="387"/>
      <c r="Z52" s="227">
        <v>46</v>
      </c>
      <c r="AA52" s="217" t="s">
        <v>916</v>
      </c>
      <c r="AB52" s="217" t="s">
        <v>918</v>
      </c>
      <c r="AC52" s="227" t="s">
        <v>251</v>
      </c>
      <c r="AD52" s="200" t="s">
        <v>1022</v>
      </c>
      <c r="AE52" s="200" t="s">
        <v>1086</v>
      </c>
      <c r="AF52" s="202" t="s">
        <v>1126</v>
      </c>
      <c r="AG52" s="313">
        <v>0</v>
      </c>
      <c r="AH52" s="207" t="s">
        <v>1140</v>
      </c>
      <c r="AI52" s="313">
        <v>0</v>
      </c>
    </row>
    <row r="53" spans="1:35" ht="394.5" thickBot="1" x14ac:dyDescent="0.3">
      <c r="A53" s="202" t="s">
        <v>700</v>
      </c>
      <c r="B53" s="200" t="s">
        <v>133</v>
      </c>
      <c r="C53" s="200" t="s">
        <v>258</v>
      </c>
      <c r="D53" s="210" t="s">
        <v>911</v>
      </c>
      <c r="E53" s="200">
        <v>27</v>
      </c>
      <c r="F53" s="217" t="s">
        <v>910</v>
      </c>
      <c r="G53" s="271" t="s">
        <v>134</v>
      </c>
      <c r="H53" s="200" t="s">
        <v>113</v>
      </c>
      <c r="I53" s="264" t="s">
        <v>851</v>
      </c>
      <c r="J53" s="255" t="s">
        <v>800</v>
      </c>
      <c r="K53" s="254">
        <v>0.4</v>
      </c>
      <c r="L53" s="257" t="s">
        <v>25</v>
      </c>
      <c r="M53" s="254">
        <v>0.8</v>
      </c>
      <c r="N53" s="253" t="s">
        <v>801</v>
      </c>
      <c r="O53" s="200"/>
      <c r="P53" s="217" t="s">
        <v>952</v>
      </c>
      <c r="Q53" s="253" t="s">
        <v>823</v>
      </c>
      <c r="R53" s="253" t="s">
        <v>825</v>
      </c>
      <c r="S53" s="253" t="s">
        <v>826</v>
      </c>
      <c r="T53" s="253" t="s">
        <v>827</v>
      </c>
      <c r="U53" s="253" t="s">
        <v>828</v>
      </c>
      <c r="V53" s="265" t="s">
        <v>805</v>
      </c>
      <c r="W53" s="257" t="s">
        <v>25</v>
      </c>
      <c r="X53" s="257" t="s">
        <v>801</v>
      </c>
      <c r="Y53" s="264" t="s">
        <v>814</v>
      </c>
      <c r="Z53" s="227" t="s">
        <v>997</v>
      </c>
      <c r="AA53" s="217" t="s">
        <v>953</v>
      </c>
      <c r="AB53" s="217" t="s">
        <v>855</v>
      </c>
      <c r="AC53" s="227" t="s">
        <v>251</v>
      </c>
      <c r="AD53" s="200" t="s">
        <v>1020</v>
      </c>
      <c r="AE53" s="200" t="s">
        <v>1086</v>
      </c>
      <c r="AF53" s="202" t="s">
        <v>1127</v>
      </c>
      <c r="AG53" s="200" t="s">
        <v>257</v>
      </c>
      <c r="AH53" s="207" t="s">
        <v>1140</v>
      </c>
      <c r="AI53" s="313">
        <v>0</v>
      </c>
    </row>
    <row r="54" spans="1:35" ht="394.5" thickBot="1" x14ac:dyDescent="0.3">
      <c r="A54" s="216" t="s">
        <v>700</v>
      </c>
      <c r="B54" s="215" t="s">
        <v>133</v>
      </c>
      <c r="C54" s="215" t="s">
        <v>258</v>
      </c>
      <c r="D54" s="275" t="s">
        <v>911</v>
      </c>
      <c r="E54" s="215">
        <v>28</v>
      </c>
      <c r="F54" s="219" t="s">
        <v>951</v>
      </c>
      <c r="G54" s="276" t="s">
        <v>134</v>
      </c>
      <c r="H54" s="215" t="s">
        <v>113</v>
      </c>
      <c r="I54" s="242" t="s">
        <v>851</v>
      </c>
      <c r="J54" s="277"/>
      <c r="K54" s="245">
        <v>0.4</v>
      </c>
      <c r="L54" s="244" t="s">
        <v>25</v>
      </c>
      <c r="M54" s="245">
        <v>0.8</v>
      </c>
      <c r="N54" s="248" t="s">
        <v>801</v>
      </c>
      <c r="O54" s="215"/>
      <c r="P54" s="219" t="s">
        <v>952</v>
      </c>
      <c r="Q54" s="248" t="s">
        <v>823</v>
      </c>
      <c r="R54" s="248" t="s">
        <v>825</v>
      </c>
      <c r="S54" s="248" t="s">
        <v>826</v>
      </c>
      <c r="T54" s="248" t="s">
        <v>827</v>
      </c>
      <c r="U54" s="248" t="s">
        <v>828</v>
      </c>
      <c r="V54" s="247" t="s">
        <v>805</v>
      </c>
      <c r="W54" s="244" t="s">
        <v>25</v>
      </c>
      <c r="X54" s="244" t="s">
        <v>801</v>
      </c>
      <c r="Y54" s="242" t="s">
        <v>814</v>
      </c>
      <c r="Z54" s="236" t="s">
        <v>998</v>
      </c>
      <c r="AA54" s="219" t="s">
        <v>912</v>
      </c>
      <c r="AB54" s="219" t="s">
        <v>855</v>
      </c>
      <c r="AC54" s="227" t="s">
        <v>251</v>
      </c>
      <c r="AD54" s="200" t="s">
        <v>1020</v>
      </c>
      <c r="AE54" s="215" t="s">
        <v>1086</v>
      </c>
      <c r="AF54" s="216" t="s">
        <v>1128</v>
      </c>
      <c r="AG54" s="215" t="s">
        <v>257</v>
      </c>
      <c r="AH54" s="207" t="s">
        <v>1140</v>
      </c>
      <c r="AI54" s="573">
        <v>0</v>
      </c>
    </row>
    <row r="55" spans="1:35" ht="394.5" thickBot="1" x14ac:dyDescent="0.3">
      <c r="A55" s="448" t="s">
        <v>699</v>
      </c>
      <c r="B55" s="404" t="s">
        <v>133</v>
      </c>
      <c r="C55" s="404" t="s">
        <v>258</v>
      </c>
      <c r="D55" s="479" t="s">
        <v>931</v>
      </c>
      <c r="E55" s="404">
        <v>28</v>
      </c>
      <c r="F55" s="392" t="s">
        <v>932</v>
      </c>
      <c r="G55" s="402" t="s">
        <v>686</v>
      </c>
      <c r="H55" s="404" t="s">
        <v>118</v>
      </c>
      <c r="I55" s="394">
        <v>300</v>
      </c>
      <c r="J55" s="396" t="s">
        <v>837</v>
      </c>
      <c r="K55" s="398">
        <v>0.8</v>
      </c>
      <c r="L55" s="453" t="s">
        <v>25</v>
      </c>
      <c r="M55" s="398">
        <v>0.8</v>
      </c>
      <c r="N55" s="396" t="s">
        <v>801</v>
      </c>
      <c r="O55" s="404"/>
      <c r="P55" s="392" t="s">
        <v>937</v>
      </c>
      <c r="Q55" s="396" t="s">
        <v>823</v>
      </c>
      <c r="R55" s="396" t="s">
        <v>825</v>
      </c>
      <c r="S55" s="396" t="s">
        <v>826</v>
      </c>
      <c r="T55" s="396" t="s">
        <v>827</v>
      </c>
      <c r="U55" s="396" t="s">
        <v>828</v>
      </c>
      <c r="V55" s="396" t="s">
        <v>837</v>
      </c>
      <c r="W55" s="453" t="s">
        <v>25</v>
      </c>
      <c r="X55" s="396" t="s">
        <v>801</v>
      </c>
      <c r="Y55" s="396" t="s">
        <v>839</v>
      </c>
      <c r="Z55" s="233" t="s">
        <v>999</v>
      </c>
      <c r="AA55" s="207" t="s">
        <v>944</v>
      </c>
      <c r="AB55" s="207" t="s">
        <v>940</v>
      </c>
      <c r="AC55" s="205" t="s">
        <v>78</v>
      </c>
      <c r="AD55" s="200" t="s">
        <v>1020</v>
      </c>
      <c r="AE55" s="205" t="s">
        <v>1086</v>
      </c>
      <c r="AF55" s="207" t="s">
        <v>1129</v>
      </c>
      <c r="AG55" s="309" t="s">
        <v>257</v>
      </c>
      <c r="AH55" s="207" t="s">
        <v>1140</v>
      </c>
      <c r="AI55" s="309">
        <v>0</v>
      </c>
    </row>
    <row r="56" spans="1:35" ht="394.5" thickBot="1" x14ac:dyDescent="0.3">
      <c r="A56" s="443"/>
      <c r="B56" s="391"/>
      <c r="C56" s="391"/>
      <c r="D56" s="460"/>
      <c r="E56" s="391"/>
      <c r="F56" s="393"/>
      <c r="G56" s="403"/>
      <c r="H56" s="391"/>
      <c r="I56" s="395"/>
      <c r="J56" s="397"/>
      <c r="K56" s="399"/>
      <c r="L56" s="412"/>
      <c r="M56" s="399"/>
      <c r="N56" s="397"/>
      <c r="O56" s="391"/>
      <c r="P56" s="393"/>
      <c r="Q56" s="397"/>
      <c r="R56" s="397"/>
      <c r="S56" s="397"/>
      <c r="T56" s="397"/>
      <c r="U56" s="397"/>
      <c r="V56" s="397"/>
      <c r="W56" s="412"/>
      <c r="X56" s="397"/>
      <c r="Y56" s="397"/>
      <c r="Z56" s="235">
        <v>53</v>
      </c>
      <c r="AA56" s="202" t="s">
        <v>941</v>
      </c>
      <c r="AB56" s="202" t="s">
        <v>942</v>
      </c>
      <c r="AC56" s="200" t="s">
        <v>1019</v>
      </c>
      <c r="AD56" s="200" t="s">
        <v>1020</v>
      </c>
      <c r="AE56" s="200" t="s">
        <v>1086</v>
      </c>
      <c r="AF56" s="202" t="s">
        <v>1136</v>
      </c>
      <c r="AG56" s="229" t="s">
        <v>257</v>
      </c>
      <c r="AH56" s="207" t="s">
        <v>1140</v>
      </c>
      <c r="AI56" s="310">
        <v>0</v>
      </c>
    </row>
    <row r="57" spans="1:35" ht="394.5" thickBot="1" x14ac:dyDescent="0.3">
      <c r="A57" s="443" t="s">
        <v>699</v>
      </c>
      <c r="B57" s="391" t="s">
        <v>133</v>
      </c>
      <c r="C57" s="391" t="s">
        <v>258</v>
      </c>
      <c r="D57" s="460" t="s">
        <v>832</v>
      </c>
      <c r="E57" s="391">
        <v>30</v>
      </c>
      <c r="F57" s="393" t="s">
        <v>933</v>
      </c>
      <c r="G57" s="403" t="s">
        <v>686</v>
      </c>
      <c r="H57" s="391" t="s">
        <v>118</v>
      </c>
      <c r="I57" s="395">
        <v>15</v>
      </c>
      <c r="J57" s="397" t="s">
        <v>791</v>
      </c>
      <c r="K57" s="399">
        <v>0.6</v>
      </c>
      <c r="L57" s="401" t="s">
        <v>23</v>
      </c>
      <c r="M57" s="399">
        <v>0.6</v>
      </c>
      <c r="N57" s="397" t="s">
        <v>23</v>
      </c>
      <c r="O57" s="391"/>
      <c r="P57" s="393" t="s">
        <v>938</v>
      </c>
      <c r="Q57" s="397" t="s">
        <v>838</v>
      </c>
      <c r="R57" s="397" t="s">
        <v>825</v>
      </c>
      <c r="S57" s="397" t="s">
        <v>826</v>
      </c>
      <c r="T57" s="397" t="s">
        <v>827</v>
      </c>
      <c r="U57" s="397" t="s">
        <v>828</v>
      </c>
      <c r="V57" s="397" t="s">
        <v>791</v>
      </c>
      <c r="W57" s="408" t="s">
        <v>795</v>
      </c>
      <c r="X57" s="397" t="s">
        <v>23</v>
      </c>
      <c r="Y57" s="397" t="s">
        <v>839</v>
      </c>
      <c r="Z57" s="235">
        <v>54</v>
      </c>
      <c r="AA57" s="202" t="s">
        <v>943</v>
      </c>
      <c r="AB57" s="202" t="s">
        <v>840</v>
      </c>
      <c r="AC57" s="200" t="s">
        <v>78</v>
      </c>
      <c r="AD57" s="200" t="s">
        <v>1020</v>
      </c>
      <c r="AE57" s="200" t="s">
        <v>1086</v>
      </c>
      <c r="AF57" s="202" t="s">
        <v>1136</v>
      </c>
      <c r="AG57" s="229" t="s">
        <v>257</v>
      </c>
      <c r="AH57" s="207" t="s">
        <v>1140</v>
      </c>
      <c r="AI57" s="310">
        <v>0</v>
      </c>
    </row>
    <row r="58" spans="1:35" ht="394.5" thickBot="1" x14ac:dyDescent="0.3">
      <c r="A58" s="443"/>
      <c r="B58" s="391"/>
      <c r="C58" s="391"/>
      <c r="D58" s="460"/>
      <c r="E58" s="391"/>
      <c r="F58" s="393"/>
      <c r="G58" s="403"/>
      <c r="H58" s="391"/>
      <c r="I58" s="395"/>
      <c r="J58" s="397"/>
      <c r="K58" s="399"/>
      <c r="L58" s="401"/>
      <c r="M58" s="399"/>
      <c r="N58" s="397"/>
      <c r="O58" s="391"/>
      <c r="P58" s="393"/>
      <c r="Q58" s="397"/>
      <c r="R58" s="397"/>
      <c r="S58" s="397"/>
      <c r="T58" s="397"/>
      <c r="U58" s="397"/>
      <c r="V58" s="397"/>
      <c r="W58" s="408"/>
      <c r="X58" s="397"/>
      <c r="Y58" s="397"/>
      <c r="Z58" s="235">
        <v>55</v>
      </c>
      <c r="AA58" s="202" t="s">
        <v>945</v>
      </c>
      <c r="AB58" s="202" t="s">
        <v>841</v>
      </c>
      <c r="AC58" s="227" t="s">
        <v>251</v>
      </c>
      <c r="AD58" s="200" t="s">
        <v>1020</v>
      </c>
      <c r="AE58" s="200" t="s">
        <v>1086</v>
      </c>
      <c r="AF58" s="202" t="s">
        <v>1136</v>
      </c>
      <c r="AG58" s="229" t="s">
        <v>257</v>
      </c>
      <c r="AH58" s="207" t="s">
        <v>1140</v>
      </c>
      <c r="AI58" s="310">
        <v>0</v>
      </c>
    </row>
    <row r="59" spans="1:35" ht="394.5" thickBot="1" x14ac:dyDescent="0.3">
      <c r="A59" s="201" t="s">
        <v>699</v>
      </c>
      <c r="B59" s="200" t="s">
        <v>133</v>
      </c>
      <c r="C59" s="200" t="s">
        <v>258</v>
      </c>
      <c r="D59" s="210" t="s">
        <v>834</v>
      </c>
      <c r="E59" s="200">
        <v>31</v>
      </c>
      <c r="F59" s="202" t="s">
        <v>833</v>
      </c>
      <c r="G59" s="203" t="s">
        <v>686</v>
      </c>
      <c r="H59" s="200" t="s">
        <v>118</v>
      </c>
      <c r="I59" s="252">
        <v>50</v>
      </c>
      <c r="J59" s="253" t="s">
        <v>791</v>
      </c>
      <c r="K59" s="254">
        <v>0.6</v>
      </c>
      <c r="L59" s="257" t="s">
        <v>25</v>
      </c>
      <c r="M59" s="254">
        <v>0.8</v>
      </c>
      <c r="N59" s="253" t="s">
        <v>801</v>
      </c>
      <c r="O59" s="200"/>
      <c r="P59" s="217" t="s">
        <v>842</v>
      </c>
      <c r="Q59" s="253" t="s">
        <v>823</v>
      </c>
      <c r="R59" s="253" t="s">
        <v>825</v>
      </c>
      <c r="S59" s="253" t="s">
        <v>826</v>
      </c>
      <c r="T59" s="253" t="s">
        <v>827</v>
      </c>
      <c r="U59" s="253" t="s">
        <v>828</v>
      </c>
      <c r="V59" s="253" t="s">
        <v>797</v>
      </c>
      <c r="W59" s="257" t="s">
        <v>25</v>
      </c>
      <c r="X59" s="257" t="s">
        <v>801</v>
      </c>
      <c r="Y59" s="264" t="s">
        <v>822</v>
      </c>
      <c r="Z59" s="235" t="s">
        <v>1000</v>
      </c>
      <c r="AA59" s="217" t="s">
        <v>946</v>
      </c>
      <c r="AB59" s="217" t="s">
        <v>947</v>
      </c>
      <c r="AC59" s="235" t="s">
        <v>78</v>
      </c>
      <c r="AD59" s="200" t="s">
        <v>1020</v>
      </c>
      <c r="AE59" s="200" t="s">
        <v>1086</v>
      </c>
      <c r="AF59" s="202" t="s">
        <v>1136</v>
      </c>
      <c r="AG59" s="229" t="s">
        <v>257</v>
      </c>
      <c r="AH59" s="207" t="s">
        <v>1140</v>
      </c>
      <c r="AI59" s="310">
        <v>0</v>
      </c>
    </row>
    <row r="60" spans="1:35" ht="394.5" thickBot="1" x14ac:dyDescent="0.3">
      <c r="A60" s="443" t="s">
        <v>699</v>
      </c>
      <c r="B60" s="391" t="s">
        <v>133</v>
      </c>
      <c r="C60" s="391" t="s">
        <v>258</v>
      </c>
      <c r="D60" s="393" t="s">
        <v>836</v>
      </c>
      <c r="E60" s="391">
        <v>32</v>
      </c>
      <c r="F60" s="393" t="s">
        <v>835</v>
      </c>
      <c r="G60" s="403" t="s">
        <v>687</v>
      </c>
      <c r="H60" s="391" t="s">
        <v>113</v>
      </c>
      <c r="I60" s="397" t="s">
        <v>920</v>
      </c>
      <c r="J60" s="401" t="s">
        <v>798</v>
      </c>
      <c r="K60" s="399">
        <v>0.6</v>
      </c>
      <c r="L60" s="474" t="s">
        <v>844</v>
      </c>
      <c r="M60" s="399">
        <v>1</v>
      </c>
      <c r="N60" s="397" t="s">
        <v>799</v>
      </c>
      <c r="O60" s="200"/>
      <c r="P60" s="217" t="s">
        <v>846</v>
      </c>
      <c r="Q60" s="253" t="s">
        <v>823</v>
      </c>
      <c r="R60" s="253" t="s">
        <v>825</v>
      </c>
      <c r="S60" s="253" t="s">
        <v>826</v>
      </c>
      <c r="T60" s="253" t="s">
        <v>827</v>
      </c>
      <c r="U60" s="253" t="s">
        <v>828</v>
      </c>
      <c r="V60" s="408" t="s">
        <v>800</v>
      </c>
      <c r="W60" s="474" t="s">
        <v>844</v>
      </c>
      <c r="X60" s="474" t="s">
        <v>799</v>
      </c>
      <c r="Y60" s="397" t="s">
        <v>822</v>
      </c>
      <c r="Z60" s="235">
        <v>58</v>
      </c>
      <c r="AA60" s="217" t="s">
        <v>948</v>
      </c>
      <c r="AB60" s="217" t="s">
        <v>849</v>
      </c>
      <c r="AC60" s="235" t="s">
        <v>78</v>
      </c>
      <c r="AD60" s="200" t="s">
        <v>1022</v>
      </c>
      <c r="AE60" s="200" t="s">
        <v>1086</v>
      </c>
      <c r="AF60" s="202" t="s">
        <v>1130</v>
      </c>
      <c r="AG60" s="310">
        <v>1</v>
      </c>
      <c r="AH60" s="207" t="s">
        <v>1140</v>
      </c>
      <c r="AI60" s="310">
        <v>0</v>
      </c>
    </row>
    <row r="61" spans="1:35" ht="394.5" thickBot="1" x14ac:dyDescent="0.3">
      <c r="A61" s="443"/>
      <c r="B61" s="391"/>
      <c r="C61" s="391"/>
      <c r="D61" s="393"/>
      <c r="E61" s="391"/>
      <c r="F61" s="393"/>
      <c r="G61" s="403"/>
      <c r="H61" s="391"/>
      <c r="I61" s="397"/>
      <c r="J61" s="401"/>
      <c r="K61" s="399"/>
      <c r="L61" s="474"/>
      <c r="M61" s="399"/>
      <c r="N61" s="397"/>
      <c r="O61" s="200"/>
      <c r="P61" s="217" t="s">
        <v>847</v>
      </c>
      <c r="Q61" s="253" t="s">
        <v>823</v>
      </c>
      <c r="R61" s="253" t="s">
        <v>825</v>
      </c>
      <c r="S61" s="253" t="s">
        <v>826</v>
      </c>
      <c r="T61" s="253" t="s">
        <v>827</v>
      </c>
      <c r="U61" s="253" t="s">
        <v>828</v>
      </c>
      <c r="V61" s="408"/>
      <c r="W61" s="474"/>
      <c r="X61" s="474"/>
      <c r="Y61" s="397"/>
      <c r="Z61" s="235" t="s">
        <v>1001</v>
      </c>
      <c r="AA61" s="217" t="s">
        <v>870</v>
      </c>
      <c r="AB61" s="217" t="s">
        <v>871</v>
      </c>
      <c r="AC61" s="235" t="s">
        <v>78</v>
      </c>
      <c r="AD61" s="299" t="s">
        <v>1023</v>
      </c>
      <c r="AE61" s="200" t="s">
        <v>1086</v>
      </c>
      <c r="AF61" s="202" t="s">
        <v>1131</v>
      </c>
      <c r="AG61" s="229" t="s">
        <v>257</v>
      </c>
      <c r="AH61" s="207" t="s">
        <v>1140</v>
      </c>
      <c r="AI61" s="310">
        <v>0</v>
      </c>
    </row>
    <row r="62" spans="1:35" ht="394.5" thickBot="1" x14ac:dyDescent="0.3">
      <c r="A62" s="443" t="s">
        <v>699</v>
      </c>
      <c r="B62" s="391" t="s">
        <v>133</v>
      </c>
      <c r="C62" s="391" t="s">
        <v>258</v>
      </c>
      <c r="D62" s="393" t="s">
        <v>934</v>
      </c>
      <c r="E62" s="391">
        <v>33</v>
      </c>
      <c r="F62" s="393" t="s">
        <v>935</v>
      </c>
      <c r="G62" s="403" t="s">
        <v>687</v>
      </c>
      <c r="H62" s="391" t="s">
        <v>113</v>
      </c>
      <c r="I62" s="397" t="s">
        <v>920</v>
      </c>
      <c r="J62" s="401" t="s">
        <v>798</v>
      </c>
      <c r="K62" s="399">
        <v>0.6</v>
      </c>
      <c r="L62" s="474" t="s">
        <v>844</v>
      </c>
      <c r="M62" s="399">
        <v>1</v>
      </c>
      <c r="N62" s="397" t="s">
        <v>799</v>
      </c>
      <c r="O62" s="391"/>
      <c r="P62" s="202" t="s">
        <v>845</v>
      </c>
      <c r="Q62" s="253" t="s">
        <v>823</v>
      </c>
      <c r="R62" s="253" t="s">
        <v>825</v>
      </c>
      <c r="S62" s="253" t="s">
        <v>826</v>
      </c>
      <c r="T62" s="253" t="s">
        <v>827</v>
      </c>
      <c r="U62" s="253" t="s">
        <v>828</v>
      </c>
      <c r="V62" s="408" t="s">
        <v>800</v>
      </c>
      <c r="W62" s="474" t="s">
        <v>844</v>
      </c>
      <c r="X62" s="474" t="s">
        <v>799</v>
      </c>
      <c r="Y62" s="397" t="s">
        <v>822</v>
      </c>
      <c r="Z62" s="235">
        <v>61</v>
      </c>
      <c r="AA62" s="217" t="s">
        <v>848</v>
      </c>
      <c r="AB62" s="217" t="s">
        <v>849</v>
      </c>
      <c r="AC62" s="235" t="s">
        <v>843</v>
      </c>
      <c r="AD62" s="200" t="s">
        <v>1022</v>
      </c>
      <c r="AE62" s="200" t="s">
        <v>1086</v>
      </c>
      <c r="AF62" s="202" t="s">
        <v>1132</v>
      </c>
      <c r="AG62" s="310">
        <v>0</v>
      </c>
      <c r="AH62" s="207" t="s">
        <v>1140</v>
      </c>
      <c r="AI62" s="310">
        <v>0</v>
      </c>
    </row>
    <row r="63" spans="1:35" ht="394.5" thickBot="1" x14ac:dyDescent="0.3">
      <c r="A63" s="443"/>
      <c r="B63" s="391"/>
      <c r="C63" s="391"/>
      <c r="D63" s="393"/>
      <c r="E63" s="391"/>
      <c r="F63" s="393"/>
      <c r="G63" s="403"/>
      <c r="H63" s="391"/>
      <c r="I63" s="397"/>
      <c r="J63" s="401"/>
      <c r="K63" s="399"/>
      <c r="L63" s="474"/>
      <c r="M63" s="399"/>
      <c r="N63" s="397"/>
      <c r="O63" s="391"/>
      <c r="P63" s="217" t="s">
        <v>847</v>
      </c>
      <c r="Q63" s="253" t="s">
        <v>823</v>
      </c>
      <c r="R63" s="253" t="s">
        <v>825</v>
      </c>
      <c r="S63" s="253" t="s">
        <v>826</v>
      </c>
      <c r="T63" s="253" t="s">
        <v>827</v>
      </c>
      <c r="U63" s="253" t="s">
        <v>828</v>
      </c>
      <c r="V63" s="408"/>
      <c r="W63" s="474"/>
      <c r="X63" s="474"/>
      <c r="Y63" s="397"/>
      <c r="Z63" s="235" t="s">
        <v>1002</v>
      </c>
      <c r="AA63" s="217" t="s">
        <v>949</v>
      </c>
      <c r="AB63" s="217" t="s">
        <v>871</v>
      </c>
      <c r="AC63" s="235" t="s">
        <v>843</v>
      </c>
      <c r="AD63" s="299" t="s">
        <v>1023</v>
      </c>
      <c r="AE63" s="200" t="s">
        <v>1086</v>
      </c>
      <c r="AF63" s="202" t="s">
        <v>1131</v>
      </c>
      <c r="AG63" s="229" t="s">
        <v>257</v>
      </c>
      <c r="AH63" s="207" t="s">
        <v>1140</v>
      </c>
      <c r="AI63" s="310">
        <v>0</v>
      </c>
    </row>
    <row r="64" spans="1:35" ht="394.5" thickBot="1" x14ac:dyDescent="0.3">
      <c r="A64" s="443" t="s">
        <v>699</v>
      </c>
      <c r="B64" s="391" t="s">
        <v>137</v>
      </c>
      <c r="C64" s="391" t="s">
        <v>247</v>
      </c>
      <c r="D64" s="393" t="s">
        <v>821</v>
      </c>
      <c r="E64" s="391">
        <v>34</v>
      </c>
      <c r="F64" s="393" t="s">
        <v>936</v>
      </c>
      <c r="G64" s="403" t="s">
        <v>688</v>
      </c>
      <c r="H64" s="391" t="s">
        <v>118</v>
      </c>
      <c r="I64" s="395">
        <v>15</v>
      </c>
      <c r="J64" s="397" t="s">
        <v>797</v>
      </c>
      <c r="K64" s="399">
        <v>0.4</v>
      </c>
      <c r="L64" s="401" t="s">
        <v>23</v>
      </c>
      <c r="M64" s="399">
        <v>0.6</v>
      </c>
      <c r="N64" s="397" t="s">
        <v>23</v>
      </c>
      <c r="O64" s="391"/>
      <c r="P64" s="455" t="s">
        <v>939</v>
      </c>
      <c r="Q64" s="397" t="s">
        <v>824</v>
      </c>
      <c r="R64" s="397" t="s">
        <v>825</v>
      </c>
      <c r="S64" s="397" t="s">
        <v>826</v>
      </c>
      <c r="T64" s="397" t="s">
        <v>827</v>
      </c>
      <c r="U64" s="397" t="s">
        <v>828</v>
      </c>
      <c r="V64" s="397" t="s">
        <v>794</v>
      </c>
      <c r="W64" s="401" t="s">
        <v>23</v>
      </c>
      <c r="X64" s="401" t="s">
        <v>23</v>
      </c>
      <c r="Y64" s="397" t="s">
        <v>814</v>
      </c>
      <c r="Z64" s="235">
        <v>64</v>
      </c>
      <c r="AA64" s="217" t="s">
        <v>950</v>
      </c>
      <c r="AB64" s="217" t="s">
        <v>830</v>
      </c>
      <c r="AC64" s="235" t="s">
        <v>843</v>
      </c>
      <c r="AD64" s="299">
        <v>45717</v>
      </c>
      <c r="AE64" s="200" t="s">
        <v>1086</v>
      </c>
      <c r="AF64" s="202" t="s">
        <v>1133</v>
      </c>
      <c r="AG64" s="310">
        <v>1</v>
      </c>
      <c r="AH64" s="207" t="s">
        <v>1140</v>
      </c>
      <c r="AI64" s="310">
        <v>0</v>
      </c>
    </row>
    <row r="65" spans="1:35" ht="394.5" thickBot="1" x14ac:dyDescent="0.3">
      <c r="A65" s="443"/>
      <c r="B65" s="391"/>
      <c r="C65" s="391"/>
      <c r="D65" s="393"/>
      <c r="E65" s="391"/>
      <c r="F65" s="393"/>
      <c r="G65" s="403"/>
      <c r="H65" s="391"/>
      <c r="I65" s="395"/>
      <c r="J65" s="397"/>
      <c r="K65" s="399"/>
      <c r="L65" s="401"/>
      <c r="M65" s="399"/>
      <c r="N65" s="397"/>
      <c r="O65" s="391"/>
      <c r="P65" s="455"/>
      <c r="Q65" s="397"/>
      <c r="R65" s="397"/>
      <c r="S65" s="397"/>
      <c r="T65" s="397"/>
      <c r="U65" s="397"/>
      <c r="V65" s="397"/>
      <c r="W65" s="401"/>
      <c r="X65" s="401"/>
      <c r="Y65" s="397"/>
      <c r="Z65" s="235">
        <v>65</v>
      </c>
      <c r="AA65" s="217" t="s">
        <v>829</v>
      </c>
      <c r="AB65" s="217" t="s">
        <v>831</v>
      </c>
      <c r="AC65" s="235" t="s">
        <v>843</v>
      </c>
      <c r="AD65" s="200" t="s">
        <v>1022</v>
      </c>
      <c r="AE65" s="200" t="s">
        <v>1086</v>
      </c>
      <c r="AF65" s="202" t="s">
        <v>1134</v>
      </c>
      <c r="AG65" s="310">
        <v>1</v>
      </c>
      <c r="AH65" s="207" t="s">
        <v>1140</v>
      </c>
      <c r="AI65" s="310">
        <v>0</v>
      </c>
    </row>
    <row r="66" spans="1:35" ht="394.5" thickBot="1" x14ac:dyDescent="0.3">
      <c r="A66" s="469" t="s">
        <v>705</v>
      </c>
      <c r="B66" s="389" t="s">
        <v>133</v>
      </c>
      <c r="C66" s="389" t="s">
        <v>258</v>
      </c>
      <c r="D66" s="468" t="s">
        <v>924</v>
      </c>
      <c r="E66" s="389">
        <v>35</v>
      </c>
      <c r="F66" s="472" t="s">
        <v>923</v>
      </c>
      <c r="G66" s="471" t="s">
        <v>686</v>
      </c>
      <c r="H66" s="389" t="s">
        <v>118</v>
      </c>
      <c r="I66" s="470">
        <v>20</v>
      </c>
      <c r="J66" s="387" t="s">
        <v>797</v>
      </c>
      <c r="K66" s="473">
        <v>0.4</v>
      </c>
      <c r="L66" s="385" t="s">
        <v>23</v>
      </c>
      <c r="M66" s="473">
        <v>0.6</v>
      </c>
      <c r="N66" s="387" t="s">
        <v>23</v>
      </c>
      <c r="O66" s="389"/>
      <c r="P66" s="472" t="s">
        <v>925</v>
      </c>
      <c r="Q66" s="387" t="s">
        <v>820</v>
      </c>
      <c r="R66" s="387" t="s">
        <v>289</v>
      </c>
      <c r="S66" s="387" t="s">
        <v>290</v>
      </c>
      <c r="T66" s="387" t="s">
        <v>266</v>
      </c>
      <c r="U66" s="387" t="s">
        <v>291</v>
      </c>
      <c r="V66" s="387" t="s">
        <v>797</v>
      </c>
      <c r="W66" s="385" t="s">
        <v>23</v>
      </c>
      <c r="X66" s="387" t="s">
        <v>23</v>
      </c>
      <c r="Y66" s="387" t="s">
        <v>814</v>
      </c>
      <c r="Z66" s="227">
        <v>66</v>
      </c>
      <c r="AA66" s="208" t="s">
        <v>817</v>
      </c>
      <c r="AB66" s="208" t="s">
        <v>927</v>
      </c>
      <c r="AC66" s="206" t="s">
        <v>816</v>
      </c>
      <c r="AD66" s="301">
        <v>45717</v>
      </c>
      <c r="AE66" s="206" t="s">
        <v>1086</v>
      </c>
      <c r="AF66" s="208" t="s">
        <v>1135</v>
      </c>
      <c r="AG66" s="314">
        <v>1</v>
      </c>
      <c r="AH66" s="207" t="s">
        <v>1140</v>
      </c>
      <c r="AI66" s="314">
        <v>0</v>
      </c>
    </row>
    <row r="67" spans="1:35" ht="394.5" thickBot="1" x14ac:dyDescent="0.3">
      <c r="A67" s="443"/>
      <c r="B67" s="391"/>
      <c r="C67" s="391"/>
      <c r="D67" s="460"/>
      <c r="E67" s="391"/>
      <c r="F67" s="393"/>
      <c r="G67" s="403"/>
      <c r="H67" s="391"/>
      <c r="I67" s="395"/>
      <c r="J67" s="397"/>
      <c r="K67" s="399"/>
      <c r="L67" s="401"/>
      <c r="M67" s="399"/>
      <c r="N67" s="397"/>
      <c r="O67" s="391"/>
      <c r="P67" s="393"/>
      <c r="Q67" s="397"/>
      <c r="R67" s="397"/>
      <c r="S67" s="397"/>
      <c r="T67" s="397"/>
      <c r="U67" s="397"/>
      <c r="V67" s="397"/>
      <c r="W67" s="401"/>
      <c r="X67" s="397"/>
      <c r="Y67" s="397"/>
      <c r="Z67" s="235">
        <v>67</v>
      </c>
      <c r="AA67" s="202" t="s">
        <v>819</v>
      </c>
      <c r="AB67" s="202" t="s">
        <v>818</v>
      </c>
      <c r="AC67" s="200" t="s">
        <v>816</v>
      </c>
      <c r="AD67" s="200" t="s">
        <v>1021</v>
      </c>
      <c r="AE67" s="200" t="s">
        <v>1086</v>
      </c>
      <c r="AF67" s="202" t="s">
        <v>1136</v>
      </c>
      <c r="AG67" s="229" t="s">
        <v>257</v>
      </c>
      <c r="AH67" s="207" t="s">
        <v>1140</v>
      </c>
      <c r="AI67" s="310">
        <v>0</v>
      </c>
    </row>
    <row r="68" spans="1:35" ht="394.5" thickBot="1" x14ac:dyDescent="0.3">
      <c r="A68" s="443" t="s">
        <v>705</v>
      </c>
      <c r="B68" s="391" t="s">
        <v>133</v>
      </c>
      <c r="C68" s="391" t="s">
        <v>260</v>
      </c>
      <c r="D68" s="460" t="s">
        <v>811</v>
      </c>
      <c r="E68" s="391">
        <v>36</v>
      </c>
      <c r="F68" s="393" t="s">
        <v>812</v>
      </c>
      <c r="G68" s="403" t="s">
        <v>687</v>
      </c>
      <c r="H68" s="391" t="s">
        <v>113</v>
      </c>
      <c r="I68" s="397" t="s">
        <v>893</v>
      </c>
      <c r="J68" s="411" t="s">
        <v>805</v>
      </c>
      <c r="K68" s="399">
        <v>0.2</v>
      </c>
      <c r="L68" s="412" t="s">
        <v>25</v>
      </c>
      <c r="M68" s="399">
        <v>0.8</v>
      </c>
      <c r="N68" s="397" t="s">
        <v>801</v>
      </c>
      <c r="O68" s="200"/>
      <c r="P68" s="202" t="s">
        <v>813</v>
      </c>
      <c r="Q68" s="253" t="s">
        <v>770</v>
      </c>
      <c r="R68" s="253" t="s">
        <v>289</v>
      </c>
      <c r="S68" s="253" t="s">
        <v>290</v>
      </c>
      <c r="T68" s="253" t="s">
        <v>266</v>
      </c>
      <c r="U68" s="253" t="s">
        <v>291</v>
      </c>
      <c r="V68" s="265" t="s">
        <v>805</v>
      </c>
      <c r="W68" s="257" t="s">
        <v>25</v>
      </c>
      <c r="X68" s="253" t="s">
        <v>801</v>
      </c>
      <c r="Y68" s="264" t="s">
        <v>814</v>
      </c>
      <c r="Z68" s="235">
        <v>68</v>
      </c>
      <c r="AA68" s="202" t="s">
        <v>928</v>
      </c>
      <c r="AB68" s="202" t="s">
        <v>815</v>
      </c>
      <c r="AC68" s="200" t="s">
        <v>816</v>
      </c>
      <c r="AD68" s="200" t="s">
        <v>1020</v>
      </c>
      <c r="AE68" s="200" t="s">
        <v>1086</v>
      </c>
      <c r="AF68" s="202" t="s">
        <v>1137</v>
      </c>
      <c r="AG68" s="310">
        <v>1</v>
      </c>
      <c r="AH68" s="207" t="s">
        <v>1140</v>
      </c>
      <c r="AI68" s="310">
        <v>0</v>
      </c>
    </row>
    <row r="69" spans="1:35" ht="394.5" thickBot="1" x14ac:dyDescent="0.3">
      <c r="A69" s="458"/>
      <c r="B69" s="459"/>
      <c r="C69" s="459"/>
      <c r="D69" s="461"/>
      <c r="E69" s="459"/>
      <c r="F69" s="457"/>
      <c r="G69" s="462"/>
      <c r="H69" s="459"/>
      <c r="I69" s="456"/>
      <c r="J69" s="465"/>
      <c r="K69" s="463"/>
      <c r="L69" s="464"/>
      <c r="M69" s="463"/>
      <c r="N69" s="456"/>
      <c r="O69" s="199"/>
      <c r="P69" s="213" t="s">
        <v>926</v>
      </c>
      <c r="Q69" s="270" t="s">
        <v>288</v>
      </c>
      <c r="R69" s="270" t="s">
        <v>289</v>
      </c>
      <c r="S69" s="270" t="s">
        <v>290</v>
      </c>
      <c r="T69" s="270" t="s">
        <v>266</v>
      </c>
      <c r="U69" s="270" t="s">
        <v>291</v>
      </c>
      <c r="V69" s="273" t="s">
        <v>805</v>
      </c>
      <c r="W69" s="269" t="s">
        <v>25</v>
      </c>
      <c r="X69" s="270" t="s">
        <v>801</v>
      </c>
      <c r="Y69" s="268" t="s">
        <v>814</v>
      </c>
      <c r="Z69" s="237">
        <v>69</v>
      </c>
      <c r="AA69" s="213" t="s">
        <v>929</v>
      </c>
      <c r="AB69" s="213" t="s">
        <v>930</v>
      </c>
      <c r="AC69" s="199" t="s">
        <v>816</v>
      </c>
      <c r="AD69" s="274">
        <v>45809</v>
      </c>
      <c r="AE69" s="199" t="s">
        <v>1086</v>
      </c>
      <c r="AF69" s="213" t="s">
        <v>1138</v>
      </c>
      <c r="AG69" s="315">
        <v>1</v>
      </c>
      <c r="AH69" s="207" t="s">
        <v>1140</v>
      </c>
      <c r="AI69" s="315">
        <v>0</v>
      </c>
    </row>
    <row r="70" spans="1:35" ht="19.5" thickBot="1" x14ac:dyDescent="0.3">
      <c r="A70" s="208"/>
      <c r="B70" s="206"/>
      <c r="C70" s="206"/>
      <c r="D70" s="272"/>
      <c r="E70" s="206"/>
      <c r="F70" s="227"/>
      <c r="G70" s="209"/>
      <c r="H70" s="206"/>
      <c r="I70" s="249"/>
      <c r="J70" s="250"/>
      <c r="K70" s="251"/>
      <c r="L70" s="250"/>
      <c r="M70" s="251"/>
      <c r="N70" s="250"/>
      <c r="O70" s="206"/>
      <c r="P70" s="239"/>
      <c r="Q70" s="250"/>
      <c r="R70" s="250"/>
      <c r="S70" s="250"/>
      <c r="T70" s="250"/>
      <c r="U70" s="250"/>
      <c r="V70" s="250"/>
      <c r="W70" s="250"/>
      <c r="X70" s="250"/>
      <c r="Y70" s="263"/>
      <c r="Z70" s="266"/>
      <c r="AA70" s="239"/>
      <c r="AB70" s="239"/>
      <c r="AC70" s="227"/>
      <c r="AD70" s="206"/>
      <c r="AE70" s="206"/>
      <c r="AF70" s="208"/>
      <c r="AG70" s="312">
        <f>AVERAGE(AG12:AG69)</f>
        <v>0.59565217391304348</v>
      </c>
      <c r="AH70" s="208"/>
      <c r="AI70" s="312">
        <f>AVERAGE(AI12:AI69)</f>
        <v>0</v>
      </c>
    </row>
    <row r="71" spans="1:35" x14ac:dyDescent="0.25">
      <c r="A71" s="390"/>
      <c r="B71" s="390"/>
      <c r="C71" s="390"/>
      <c r="D71" s="390"/>
      <c r="E71" s="211"/>
      <c r="I71" s="197"/>
      <c r="O71" s="211"/>
      <c r="AC71" s="211"/>
      <c r="AD71" s="211"/>
      <c r="AE71" s="211"/>
      <c r="AG71" s="211"/>
    </row>
    <row r="72" spans="1:35" x14ac:dyDescent="0.25">
      <c r="A72" s="287"/>
      <c r="B72" s="287"/>
      <c r="C72" s="287"/>
      <c r="D72" s="287"/>
      <c r="E72" s="211"/>
      <c r="I72" s="197"/>
      <c r="O72" s="211"/>
      <c r="AC72" s="211"/>
      <c r="AD72" s="211"/>
      <c r="AE72" s="211"/>
      <c r="AG72" s="211"/>
    </row>
    <row r="73" spans="1:35" x14ac:dyDescent="0.25">
      <c r="A73" s="287"/>
      <c r="B73" s="287"/>
      <c r="C73" s="287"/>
      <c r="D73" s="287"/>
      <c r="E73" s="211"/>
      <c r="I73" s="197"/>
      <c r="O73" s="211"/>
      <c r="AC73" s="211"/>
      <c r="AD73" s="211"/>
      <c r="AE73" s="211"/>
      <c r="AG73" s="211"/>
    </row>
    <row r="74" spans="1:35" x14ac:dyDescent="0.25">
      <c r="A74" s="287"/>
      <c r="B74" s="291"/>
      <c r="C74" s="291"/>
      <c r="D74" s="291"/>
      <c r="E74" s="211"/>
      <c r="I74" s="197"/>
      <c r="O74" s="211"/>
      <c r="AC74" s="211"/>
      <c r="AD74" s="211"/>
      <c r="AE74" s="211"/>
      <c r="AG74" s="211"/>
    </row>
    <row r="75" spans="1:35" x14ac:dyDescent="0.25">
      <c r="A75" s="287"/>
      <c r="B75" s="287"/>
      <c r="C75" s="287" t="s">
        <v>1012</v>
      </c>
      <c r="D75" s="287"/>
      <c r="E75" s="211"/>
      <c r="I75" s="197"/>
      <c r="O75" s="211"/>
      <c r="AC75" s="211"/>
      <c r="AD75" s="211"/>
      <c r="AE75" s="211"/>
      <c r="AG75" s="211"/>
    </row>
    <row r="76" spans="1:35" x14ac:dyDescent="0.25">
      <c r="A76" s="390" t="s">
        <v>522</v>
      </c>
      <c r="B76" s="390"/>
      <c r="C76" s="390"/>
      <c r="D76" s="390"/>
      <c r="E76" s="211"/>
      <c r="I76" s="197"/>
      <c r="O76" s="211"/>
      <c r="AC76" s="211"/>
      <c r="AD76" s="211"/>
      <c r="AE76" s="211"/>
      <c r="AG76" s="211"/>
    </row>
    <row r="77" spans="1:35" x14ac:dyDescent="0.25">
      <c r="A77" s="240" t="s">
        <v>690</v>
      </c>
      <c r="B77" s="288" t="s">
        <v>991</v>
      </c>
      <c r="C77" s="288"/>
      <c r="E77" s="211"/>
      <c r="I77" s="197"/>
      <c r="O77" s="211"/>
      <c r="AC77" s="211"/>
      <c r="AD77" s="211"/>
      <c r="AE77" s="211"/>
      <c r="AG77" s="211"/>
    </row>
    <row r="78" spans="1:35" x14ac:dyDescent="0.25">
      <c r="A78" s="240" t="s">
        <v>691</v>
      </c>
      <c r="B78" s="288" t="s">
        <v>692</v>
      </c>
      <c r="C78" s="288"/>
      <c r="E78" s="211"/>
      <c r="I78" s="197"/>
      <c r="O78" s="211"/>
      <c r="AC78" s="211"/>
      <c r="AD78" s="211"/>
      <c r="AE78" s="211"/>
      <c r="AG78" s="211"/>
    </row>
  </sheetData>
  <autoFilter ref="A11:AG69" xr:uid="{00000000-0009-0000-0000-000009000000}">
    <filterColumn colId="28">
      <filters>
        <filter val="Subdireccion Administrativa y financiera"/>
        <filter val="Subdirección Administrativa y Financiera"/>
      </filters>
    </filterColumn>
  </autoFilter>
  <mergeCells count="475">
    <mergeCell ref="A76:D76"/>
    <mergeCell ref="K49:K50"/>
    <mergeCell ref="L49:L50"/>
    <mergeCell ref="M49:M50"/>
    <mergeCell ref="N49:N50"/>
    <mergeCell ref="O49:O50"/>
    <mergeCell ref="P49:P50"/>
    <mergeCell ref="Q49:Q50"/>
    <mergeCell ref="J49:J50"/>
    <mergeCell ref="F49:F50"/>
    <mergeCell ref="E49:E50"/>
    <mergeCell ref="D49:D50"/>
    <mergeCell ref="C49:C50"/>
    <mergeCell ref="B49:B50"/>
    <mergeCell ref="A49:A50"/>
    <mergeCell ref="G49:G50"/>
    <mergeCell ref="M62:M63"/>
    <mergeCell ref="L62:L63"/>
    <mergeCell ref="B64:B65"/>
    <mergeCell ref="A64:A65"/>
    <mergeCell ref="C64:C65"/>
    <mergeCell ref="G62:G63"/>
    <mergeCell ref="F62:F63"/>
    <mergeCell ref="E62:E63"/>
    <mergeCell ref="Y51:Y52"/>
    <mergeCell ref="Y42:Y44"/>
    <mergeCell ref="P42:P43"/>
    <mergeCell ref="Q42:Q43"/>
    <mergeCell ref="R42:R43"/>
    <mergeCell ref="S42:S43"/>
    <mergeCell ref="T42:T43"/>
    <mergeCell ref="U42:U43"/>
    <mergeCell ref="H49:H50"/>
    <mergeCell ref="H47:H48"/>
    <mergeCell ref="S49:S50"/>
    <mergeCell ref="T49:T50"/>
    <mergeCell ref="U49:U50"/>
    <mergeCell ref="V49:V50"/>
    <mergeCell ref="W49:W50"/>
    <mergeCell ref="X49:X50"/>
    <mergeCell ref="Y49:Y50"/>
    <mergeCell ref="J42:J44"/>
    <mergeCell ref="K42:K44"/>
    <mergeCell ref="L42:L44"/>
    <mergeCell ref="M42:M44"/>
    <mergeCell ref="N42:N44"/>
    <mergeCell ref="V47:V48"/>
    <mergeCell ref="H42:H44"/>
    <mergeCell ref="Y62:Y63"/>
    <mergeCell ref="D51:D52"/>
    <mergeCell ref="E51:E52"/>
    <mergeCell ref="H51:H52"/>
    <mergeCell ref="G51:G52"/>
    <mergeCell ref="P51:P52"/>
    <mergeCell ref="O51:O52"/>
    <mergeCell ref="F51:F52"/>
    <mergeCell ref="M51:M52"/>
    <mergeCell ref="L51:L52"/>
    <mergeCell ref="K51:K52"/>
    <mergeCell ref="J51:J52"/>
    <mergeCell ref="I51:I52"/>
    <mergeCell ref="T51:T52"/>
    <mergeCell ref="S51:S52"/>
    <mergeCell ref="R51:R52"/>
    <mergeCell ref="Q51:Q52"/>
    <mergeCell ref="O57:O58"/>
    <mergeCell ref="H60:H61"/>
    <mergeCell ref="G60:G61"/>
    <mergeCell ref="K62:K63"/>
    <mergeCell ref="D60:D61"/>
    <mergeCell ref="G55:G56"/>
    <mergeCell ref="P55:P56"/>
    <mergeCell ref="H32:H33"/>
    <mergeCell ref="G32:G33"/>
    <mergeCell ref="F32:F33"/>
    <mergeCell ref="J32:J33"/>
    <mergeCell ref="L32:L33"/>
    <mergeCell ref="M32:M33"/>
    <mergeCell ref="N32:N33"/>
    <mergeCell ref="O32:O33"/>
    <mergeCell ref="K32:K33"/>
    <mergeCell ref="O28:O29"/>
    <mergeCell ref="N28:N29"/>
    <mergeCell ref="K23:K24"/>
    <mergeCell ref="J23:J24"/>
    <mergeCell ref="N23:N24"/>
    <mergeCell ref="M23:M24"/>
    <mergeCell ref="M28:M29"/>
    <mergeCell ref="L28:L29"/>
    <mergeCell ref="I23:I24"/>
    <mergeCell ref="I26:I27"/>
    <mergeCell ref="J26:J27"/>
    <mergeCell ref="K26:K27"/>
    <mergeCell ref="L26:L27"/>
    <mergeCell ref="M26:M27"/>
    <mergeCell ref="N26:N27"/>
    <mergeCell ref="Y23:Y24"/>
    <mergeCell ref="X23:X24"/>
    <mergeCell ref="W23:W24"/>
    <mergeCell ref="V23:V24"/>
    <mergeCell ref="U23:U24"/>
    <mergeCell ref="T23:T24"/>
    <mergeCell ref="S23:S24"/>
    <mergeCell ref="R23:R24"/>
    <mergeCell ref="P28:P29"/>
    <mergeCell ref="Q26:Q27"/>
    <mergeCell ref="R26:R27"/>
    <mergeCell ref="S26:S27"/>
    <mergeCell ref="P23:P24"/>
    <mergeCell ref="X26:X27"/>
    <mergeCell ref="Y26:Y27"/>
    <mergeCell ref="Q28:Q29"/>
    <mergeCell ref="R28:R29"/>
    <mergeCell ref="S28:S29"/>
    <mergeCell ref="T28:T29"/>
    <mergeCell ref="P26:P27"/>
    <mergeCell ref="D62:D63"/>
    <mergeCell ref="J62:J63"/>
    <mergeCell ref="I62:I63"/>
    <mergeCell ref="T64:T65"/>
    <mergeCell ref="U64:U65"/>
    <mergeCell ref="V64:V65"/>
    <mergeCell ref="W64:W65"/>
    <mergeCell ref="X64:X65"/>
    <mergeCell ref="R64:R65"/>
    <mergeCell ref="S64:S65"/>
    <mergeCell ref="V62:V63"/>
    <mergeCell ref="W62:W63"/>
    <mergeCell ref="X62:X63"/>
    <mergeCell ref="O62:O63"/>
    <mergeCell ref="N62:N63"/>
    <mergeCell ref="H62:H63"/>
    <mergeCell ref="L64:L65"/>
    <mergeCell ref="M64:M65"/>
    <mergeCell ref="N64:N65"/>
    <mergeCell ref="D64:D65"/>
    <mergeCell ref="F64:F65"/>
    <mergeCell ref="G64:G65"/>
    <mergeCell ref="H64:H65"/>
    <mergeCell ref="I64:I65"/>
    <mergeCell ref="Y64:Y65"/>
    <mergeCell ref="E64:E65"/>
    <mergeCell ref="O64:O65"/>
    <mergeCell ref="P64:P65"/>
    <mergeCell ref="Q64:Q65"/>
    <mergeCell ref="J64:J65"/>
    <mergeCell ref="K64:K65"/>
    <mergeCell ref="C38:C39"/>
    <mergeCell ref="B38:B39"/>
    <mergeCell ref="E42:E44"/>
    <mergeCell ref="D42:D44"/>
    <mergeCell ref="G42:G44"/>
    <mergeCell ref="F42:F44"/>
    <mergeCell ref="G47:G48"/>
    <mergeCell ref="F47:F48"/>
    <mergeCell ref="E47:E48"/>
    <mergeCell ref="D47:D48"/>
    <mergeCell ref="I57:I58"/>
    <mergeCell ref="H57:H58"/>
    <mergeCell ref="G57:G58"/>
    <mergeCell ref="F57:F58"/>
    <mergeCell ref="E57:E58"/>
    <mergeCell ref="D57:D58"/>
    <mergeCell ref="I49:I50"/>
    <mergeCell ref="B62:B63"/>
    <mergeCell ref="A62:A63"/>
    <mergeCell ref="B57:B58"/>
    <mergeCell ref="A57:A58"/>
    <mergeCell ref="A55:A56"/>
    <mergeCell ref="C51:C52"/>
    <mergeCell ref="B51:B52"/>
    <mergeCell ref="A51:A52"/>
    <mergeCell ref="C47:C48"/>
    <mergeCell ref="B47:B48"/>
    <mergeCell ref="A47:A48"/>
    <mergeCell ref="C62:C63"/>
    <mergeCell ref="C57:C58"/>
    <mergeCell ref="C60:C61"/>
    <mergeCell ref="A60:A61"/>
    <mergeCell ref="B60:B61"/>
    <mergeCell ref="A20:A22"/>
    <mergeCell ref="B20:B22"/>
    <mergeCell ref="C20:C22"/>
    <mergeCell ref="G17:G18"/>
    <mergeCell ref="F17:F18"/>
    <mergeCell ref="E17:E18"/>
    <mergeCell ref="D17:D18"/>
    <mergeCell ref="F55:F56"/>
    <mergeCell ref="E55:E56"/>
    <mergeCell ref="D55:D56"/>
    <mergeCell ref="D38:D39"/>
    <mergeCell ref="G38:G39"/>
    <mergeCell ref="F38:F39"/>
    <mergeCell ref="E38:E39"/>
    <mergeCell ref="A38:A39"/>
    <mergeCell ref="C42:C44"/>
    <mergeCell ref="B42:B44"/>
    <mergeCell ref="A42:A44"/>
    <mergeCell ref="C55:C56"/>
    <mergeCell ref="B55:B56"/>
    <mergeCell ref="G28:G29"/>
    <mergeCell ref="E32:E33"/>
    <mergeCell ref="D32:D33"/>
    <mergeCell ref="C32:C33"/>
    <mergeCell ref="A26:A27"/>
    <mergeCell ref="B26:B27"/>
    <mergeCell ref="C26:C27"/>
    <mergeCell ref="A28:A29"/>
    <mergeCell ref="B28:B29"/>
    <mergeCell ref="C28:C29"/>
    <mergeCell ref="A32:A33"/>
    <mergeCell ref="E26:E27"/>
    <mergeCell ref="G23:G24"/>
    <mergeCell ref="D23:D24"/>
    <mergeCell ref="C23:C24"/>
    <mergeCell ref="B23:B24"/>
    <mergeCell ref="A23:A24"/>
    <mergeCell ref="G26:G27"/>
    <mergeCell ref="B32:B33"/>
    <mergeCell ref="H26:H27"/>
    <mergeCell ref="D26:D27"/>
    <mergeCell ref="F23:F24"/>
    <mergeCell ref="E23:E24"/>
    <mergeCell ref="F26:F27"/>
    <mergeCell ref="D28:D29"/>
    <mergeCell ref="F60:F61"/>
    <mergeCell ref="L60:L61"/>
    <mergeCell ref="M60:M61"/>
    <mergeCell ref="M57:M58"/>
    <mergeCell ref="L57:L58"/>
    <mergeCell ref="K57:K58"/>
    <mergeCell ref="J57:J58"/>
    <mergeCell ref="F28:F29"/>
    <mergeCell ref="E28:E29"/>
    <mergeCell ref="J38:J39"/>
    <mergeCell ref="I47:I48"/>
    <mergeCell ref="I55:I56"/>
    <mergeCell ref="H55:H56"/>
    <mergeCell ref="I42:I44"/>
    <mergeCell ref="H38:H39"/>
    <mergeCell ref="I38:I39"/>
    <mergeCell ref="H28:H29"/>
    <mergeCell ref="H23:H24"/>
    <mergeCell ref="Y60:Y61"/>
    <mergeCell ref="X60:X61"/>
    <mergeCell ref="W60:W61"/>
    <mergeCell ref="X57:X58"/>
    <mergeCell ref="W57:W58"/>
    <mergeCell ref="V57:V58"/>
    <mergeCell ref="U57:U58"/>
    <mergeCell ref="T57:T58"/>
    <mergeCell ref="S57:S58"/>
    <mergeCell ref="E60:E61"/>
    <mergeCell ref="R66:R67"/>
    <mergeCell ref="Q66:Q67"/>
    <mergeCell ref="X66:X67"/>
    <mergeCell ref="W66:W67"/>
    <mergeCell ref="V66:V67"/>
    <mergeCell ref="U66:U67"/>
    <mergeCell ref="T66:T67"/>
    <mergeCell ref="N60:N61"/>
    <mergeCell ref="P66:P67"/>
    <mergeCell ref="D66:D67"/>
    <mergeCell ref="C66:C67"/>
    <mergeCell ref="B66:B67"/>
    <mergeCell ref="A66:A67"/>
    <mergeCell ref="O66:O67"/>
    <mergeCell ref="J66:J67"/>
    <mergeCell ref="I66:I67"/>
    <mergeCell ref="H66:H67"/>
    <mergeCell ref="G66:G67"/>
    <mergeCell ref="F66:F67"/>
    <mergeCell ref="N66:N67"/>
    <mergeCell ref="M66:M67"/>
    <mergeCell ref="L66:L67"/>
    <mergeCell ref="K66:K67"/>
    <mergeCell ref="E66:E67"/>
    <mergeCell ref="Y66:Y67"/>
    <mergeCell ref="Y57:Y58"/>
    <mergeCell ref="Q55:Q56"/>
    <mergeCell ref="X55:X56"/>
    <mergeCell ref="W55:W56"/>
    <mergeCell ref="V55:V56"/>
    <mergeCell ref="U55:U56"/>
    <mergeCell ref="Q23:Q24"/>
    <mergeCell ref="X38:X39"/>
    <mergeCell ref="T26:T27"/>
    <mergeCell ref="U26:U27"/>
    <mergeCell ref="V26:V27"/>
    <mergeCell ref="W26:W27"/>
    <mergeCell ref="S66:S67"/>
    <mergeCell ref="Y38:Y39"/>
    <mergeCell ref="U28:U29"/>
    <mergeCell ref="V28:V29"/>
    <mergeCell ref="W28:W29"/>
    <mergeCell ref="X28:X29"/>
    <mergeCell ref="Y28:Y29"/>
    <mergeCell ref="Y32:Y33"/>
    <mergeCell ref="X51:X52"/>
    <mergeCell ref="W51:W52"/>
    <mergeCell ref="Y55:Y56"/>
    <mergeCell ref="F68:F69"/>
    <mergeCell ref="A68:A69"/>
    <mergeCell ref="B68:B69"/>
    <mergeCell ref="C68:C69"/>
    <mergeCell ref="D68:D69"/>
    <mergeCell ref="G68:G69"/>
    <mergeCell ref="H68:H69"/>
    <mergeCell ref="N68:N69"/>
    <mergeCell ref="M68:M69"/>
    <mergeCell ref="L68:L69"/>
    <mergeCell ref="K68:K69"/>
    <mergeCell ref="J68:J69"/>
    <mergeCell ref="I68:I69"/>
    <mergeCell ref="E68:E69"/>
    <mergeCell ref="Y47:Y48"/>
    <mergeCell ref="V38:V39"/>
    <mergeCell ref="W38:W39"/>
    <mergeCell ref="W32:W33"/>
    <mergeCell ref="X32:X33"/>
    <mergeCell ref="K60:K61"/>
    <mergeCell ref="J60:J61"/>
    <mergeCell ref="I60:I61"/>
    <mergeCell ref="Q32:Q33"/>
    <mergeCell ref="R32:R33"/>
    <mergeCell ref="S32:S33"/>
    <mergeCell ref="T32:T33"/>
    <mergeCell ref="W47:W48"/>
    <mergeCell ref="X47:X48"/>
    <mergeCell ref="T55:T56"/>
    <mergeCell ref="V42:V44"/>
    <mergeCell ref="V60:V61"/>
    <mergeCell ref="S55:S56"/>
    <mergeCell ref="R55:R56"/>
    <mergeCell ref="X42:X44"/>
    <mergeCell ref="R49:R50"/>
    <mergeCell ref="W42:W44"/>
    <mergeCell ref="Q57:Q58"/>
    <mergeCell ref="R57:R58"/>
    <mergeCell ref="N57:N58"/>
    <mergeCell ref="P57:P58"/>
    <mergeCell ref="I32:I33"/>
    <mergeCell ref="N51:N52"/>
    <mergeCell ref="O55:O56"/>
    <mergeCell ref="N55:N56"/>
    <mergeCell ref="M55:M56"/>
    <mergeCell ref="L55:L56"/>
    <mergeCell ref="V51:V52"/>
    <mergeCell ref="U51:U52"/>
    <mergeCell ref="U32:U33"/>
    <mergeCell ref="V32:V33"/>
    <mergeCell ref="P32:P33"/>
    <mergeCell ref="J55:J56"/>
    <mergeCell ref="O42:O43"/>
    <mergeCell ref="N47:N48"/>
    <mergeCell ref="M47:M48"/>
    <mergeCell ref="L47:L48"/>
    <mergeCell ref="K47:K48"/>
    <mergeCell ref="J47:J48"/>
    <mergeCell ref="A7:B7"/>
    <mergeCell ref="C7:F7"/>
    <mergeCell ref="H7:I7"/>
    <mergeCell ref="J7:P7"/>
    <mergeCell ref="A9:N9"/>
    <mergeCell ref="O9:Y9"/>
    <mergeCell ref="A12:A13"/>
    <mergeCell ref="V17:V18"/>
    <mergeCell ref="N17:N18"/>
    <mergeCell ref="W17:W18"/>
    <mergeCell ref="Y17:Y18"/>
    <mergeCell ref="L17:L18"/>
    <mergeCell ref="J17:J18"/>
    <mergeCell ref="K17:K18"/>
    <mergeCell ref="M17:M18"/>
    <mergeCell ref="I17:I18"/>
    <mergeCell ref="A10:A11"/>
    <mergeCell ref="B10:B11"/>
    <mergeCell ref="C10:C11"/>
    <mergeCell ref="Y14:Y15"/>
    <mergeCell ref="A17:A18"/>
    <mergeCell ref="B17:B18"/>
    <mergeCell ref="C17:C18"/>
    <mergeCell ref="D10:D11"/>
    <mergeCell ref="E10:E11"/>
    <mergeCell ref="F10:F11"/>
    <mergeCell ref="G10:G11"/>
    <mergeCell ref="I14:I15"/>
    <mergeCell ref="A1:C3"/>
    <mergeCell ref="D1:AG1"/>
    <mergeCell ref="D2:Y5"/>
    <mergeCell ref="AA2:AD2"/>
    <mergeCell ref="AE2:AG2"/>
    <mergeCell ref="AA3:AD3"/>
    <mergeCell ref="AE3:AG3"/>
    <mergeCell ref="A4:C4"/>
    <mergeCell ref="AA4:AG4"/>
    <mergeCell ref="A5:C5"/>
    <mergeCell ref="AA5:AD5"/>
    <mergeCell ref="AE5:AG5"/>
    <mergeCell ref="B14:B15"/>
    <mergeCell ref="A14:A15"/>
    <mergeCell ref="M12:M13"/>
    <mergeCell ref="N14:N15"/>
    <mergeCell ref="H14:H15"/>
    <mergeCell ref="M14:M15"/>
    <mergeCell ref="K14:K15"/>
    <mergeCell ref="L14:L15"/>
    <mergeCell ref="X17:X18"/>
    <mergeCell ref="O10:O11"/>
    <mergeCell ref="V10:Y10"/>
    <mergeCell ref="AA9:AG9"/>
    <mergeCell ref="P10:P11"/>
    <mergeCell ref="N12:N13"/>
    <mergeCell ref="V12:V13"/>
    <mergeCell ref="B12:B13"/>
    <mergeCell ref="C12:C13"/>
    <mergeCell ref="D12:D13"/>
    <mergeCell ref="F12:F13"/>
    <mergeCell ref="E12:E13"/>
    <mergeCell ref="G12:G13"/>
    <mergeCell ref="H12:H13"/>
    <mergeCell ref="H10:H11"/>
    <mergeCell ref="I10:N10"/>
    <mergeCell ref="Z10:AA10"/>
    <mergeCell ref="Q10:U10"/>
    <mergeCell ref="H17:H18"/>
    <mergeCell ref="E14:E15"/>
    <mergeCell ref="D14:D15"/>
    <mergeCell ref="C14:C15"/>
    <mergeCell ref="G14:G15"/>
    <mergeCell ref="F14:F15"/>
    <mergeCell ref="I12:I13"/>
    <mergeCell ref="J12:J13"/>
    <mergeCell ref="K12:K13"/>
    <mergeCell ref="L12:L13"/>
    <mergeCell ref="J14:J15"/>
    <mergeCell ref="V14:V15"/>
    <mergeCell ref="X14:X15"/>
    <mergeCell ref="Y12:Y13"/>
    <mergeCell ref="W12:W13"/>
    <mergeCell ref="X12:X13"/>
    <mergeCell ref="W14:W15"/>
    <mergeCell ref="A71:D71"/>
    <mergeCell ref="O23:O24"/>
    <mergeCell ref="F20:F22"/>
    <mergeCell ref="D20:D22"/>
    <mergeCell ref="I20:I22"/>
    <mergeCell ref="J20:J22"/>
    <mergeCell ref="K20:K22"/>
    <mergeCell ref="L20:L22"/>
    <mergeCell ref="M20:M22"/>
    <mergeCell ref="N20:N22"/>
    <mergeCell ref="G20:G22"/>
    <mergeCell ref="H20:H22"/>
    <mergeCell ref="E20:E22"/>
    <mergeCell ref="O20:O21"/>
    <mergeCell ref="L23:L24"/>
    <mergeCell ref="O26:O27"/>
    <mergeCell ref="K28:K29"/>
    <mergeCell ref="J28:J29"/>
    <mergeCell ref="I28:I29"/>
    <mergeCell ref="N38:N39"/>
    <mergeCell ref="M38:M39"/>
    <mergeCell ref="L38:L39"/>
    <mergeCell ref="K38:K39"/>
    <mergeCell ref="K55:K56"/>
    <mergeCell ref="X20:X21"/>
    <mergeCell ref="W20:W21"/>
    <mergeCell ref="V20:V21"/>
    <mergeCell ref="U20:U21"/>
    <mergeCell ref="T20:T21"/>
    <mergeCell ref="S20:S21"/>
    <mergeCell ref="R20:R21"/>
    <mergeCell ref="Q20:Q21"/>
    <mergeCell ref="P20:P21"/>
  </mergeCells>
  <phoneticPr fontId="18" type="noConversion"/>
  <conditionalFormatting sqref="J12 V12 J14 V14 J17 V17 J19:J20 V19:V20 V25 J25:J26 J28 V28 V30:V31 J30:J32 K32 W47:X47 J51 V51 J53:J55 V53:V55 J57 V57 J62 J64 J66 V66 J68 V68:V70 J70">
    <cfRule type="cellIs" dxfId="89" priority="289" operator="equal">
      <formula>"Alta"</formula>
    </cfRule>
    <cfRule type="cellIs" dxfId="88" priority="288" operator="equal">
      <formula>"Muy Alta"</formula>
    </cfRule>
    <cfRule type="cellIs" dxfId="87" priority="287" operator="equal">
      <formula>"Media"</formula>
    </cfRule>
    <cfRule type="cellIs" dxfId="86" priority="285" operator="equal">
      <formula>"Baja"</formula>
    </cfRule>
    <cfRule type="cellIs" dxfId="85" priority="286" operator="equal">
      <formula>"Muy Baja"</formula>
    </cfRule>
  </conditionalFormatting>
  <conditionalFormatting sqref="J34:J38">
    <cfRule type="cellIs" dxfId="84" priority="99" operator="equal">
      <formula>"Baja"</formula>
    </cfRule>
    <cfRule type="cellIs" dxfId="83" priority="100" operator="equal">
      <formula>"Muy Baja"</formula>
    </cfRule>
    <cfRule type="cellIs" dxfId="82" priority="101" operator="equal">
      <formula>"Media"</formula>
    </cfRule>
    <cfRule type="cellIs" dxfId="81" priority="102" operator="equal">
      <formula>"Muy Alta"</formula>
    </cfRule>
    <cfRule type="cellIs" dxfId="80" priority="103" operator="equal">
      <formula>"Alta"</formula>
    </cfRule>
  </conditionalFormatting>
  <conditionalFormatting sqref="J40:J41">
    <cfRule type="cellIs" dxfId="79" priority="63" operator="equal">
      <formula>"Baja"</formula>
    </cfRule>
    <cfRule type="cellIs" dxfId="78" priority="64" operator="equal">
      <formula>"Muy Baja"</formula>
    </cfRule>
    <cfRule type="cellIs" dxfId="77" priority="65" operator="equal">
      <formula>"Media"</formula>
    </cfRule>
    <cfRule type="cellIs" dxfId="76" priority="66" operator="equal">
      <formula>"Muy Alta"</formula>
    </cfRule>
    <cfRule type="cellIs" dxfId="75" priority="67" operator="equal">
      <formula>"Alta"</formula>
    </cfRule>
  </conditionalFormatting>
  <conditionalFormatting sqref="J45:J47 V45:V47">
    <cfRule type="cellIs" dxfId="74" priority="109" operator="equal">
      <formula>"Muy Baja"</formula>
    </cfRule>
    <cfRule type="cellIs" dxfId="73" priority="108" operator="equal">
      <formula>"Baja"</formula>
    </cfRule>
    <cfRule type="cellIs" dxfId="72" priority="112" operator="equal">
      <formula>"Alta"</formula>
    </cfRule>
    <cfRule type="cellIs" dxfId="71" priority="111" operator="equal">
      <formula>"Muy Alta"</formula>
    </cfRule>
    <cfRule type="cellIs" dxfId="70" priority="110" operator="equal">
      <formula>"Media"</formula>
    </cfRule>
  </conditionalFormatting>
  <conditionalFormatting sqref="J49 L49 N49:O49">
    <cfRule type="cellIs" dxfId="69" priority="150" operator="equal">
      <formula>"Media"</formula>
    </cfRule>
    <cfRule type="cellIs" dxfId="68" priority="152" operator="equal">
      <formula>"Alta"</formula>
    </cfRule>
    <cfRule type="cellIs" dxfId="67" priority="151" operator="equal">
      <formula>"Muy Alta"</formula>
    </cfRule>
    <cfRule type="cellIs" dxfId="66" priority="149" operator="equal">
      <formula>"Muy Baja"</formula>
    </cfRule>
    <cfRule type="cellIs" dxfId="65" priority="148" operator="equal">
      <formula>"Baja"</formula>
    </cfRule>
  </conditionalFormatting>
  <conditionalFormatting sqref="J59:J60">
    <cfRule type="cellIs" dxfId="64" priority="207" operator="equal">
      <formula>"Alta"</formula>
    </cfRule>
    <cfRule type="cellIs" dxfId="63" priority="203" operator="equal">
      <formula>"Baja"</formula>
    </cfRule>
    <cfRule type="cellIs" dxfId="62" priority="204" operator="equal">
      <formula>"Muy Baja"</formula>
    </cfRule>
    <cfRule type="cellIs" dxfId="61" priority="205" operator="equal">
      <formula>"Media"</formula>
    </cfRule>
    <cfRule type="cellIs" dxfId="60" priority="206" operator="equal">
      <formula>"Muy Alta"</formula>
    </cfRule>
  </conditionalFormatting>
  <conditionalFormatting sqref="N12 N14 N17 N19:N20 X25 N25:N26 N28 X28 N30:N31 N51 N53:N55 X55 N57 X57 N62 N64 N66 X66 N68 X68:X69 N70">
    <cfRule type="cellIs" dxfId="59" priority="284" operator="equal">
      <formula>"Alto"</formula>
    </cfRule>
    <cfRule type="cellIs" dxfId="58" priority="283" operator="equal">
      <formula>"Extremo"</formula>
    </cfRule>
    <cfRule type="cellIs" dxfId="57" priority="282" operator="equal">
      <formula>"Moderado"</formula>
    </cfRule>
    <cfRule type="cellIs" dxfId="56" priority="281" operator="equal">
      <formula>"Bajo"</formula>
    </cfRule>
  </conditionalFormatting>
  <conditionalFormatting sqref="N34:N38">
    <cfRule type="cellIs" dxfId="55" priority="98" operator="equal">
      <formula>"Alto"</formula>
    </cfRule>
    <cfRule type="cellIs" dxfId="54" priority="96" operator="equal">
      <formula>"Moderado"</formula>
    </cfRule>
    <cfRule type="cellIs" dxfId="53" priority="97" operator="equal">
      <formula>"Extremo"</formula>
    </cfRule>
    <cfRule type="cellIs" dxfId="52" priority="95" operator="equal">
      <formula>"Bajo"</formula>
    </cfRule>
  </conditionalFormatting>
  <conditionalFormatting sqref="N40:N41">
    <cfRule type="cellIs" dxfId="51" priority="80" operator="equal">
      <formula>"Alto"</formula>
    </cfRule>
    <cfRule type="cellIs" dxfId="50" priority="78" operator="equal">
      <formula>"Moderado"</formula>
    </cfRule>
    <cfRule type="cellIs" dxfId="49" priority="77" operator="equal">
      <formula>"Bajo"</formula>
    </cfRule>
    <cfRule type="cellIs" dxfId="48" priority="79" operator="equal">
      <formula>"Extremo"</formula>
    </cfRule>
  </conditionalFormatting>
  <conditionalFormatting sqref="N45:N47">
    <cfRule type="cellIs" dxfId="47" priority="107" operator="equal">
      <formula>"Alto"</formula>
    </cfRule>
    <cfRule type="cellIs" dxfId="46" priority="104" operator="equal">
      <formula>"Bajo"</formula>
    </cfRule>
    <cfRule type="cellIs" dxfId="45" priority="105" operator="equal">
      <formula>"Moderado"</formula>
    </cfRule>
    <cfRule type="cellIs" dxfId="44" priority="106" operator="equal">
      <formula>"Extremo"</formula>
    </cfRule>
  </conditionalFormatting>
  <conditionalFormatting sqref="N59:N60">
    <cfRule type="cellIs" dxfId="43" priority="202" operator="equal">
      <formula>"Alto"</formula>
    </cfRule>
    <cfRule type="cellIs" dxfId="42" priority="201" operator="equal">
      <formula>"Extremo"</formula>
    </cfRule>
    <cfRule type="cellIs" dxfId="41" priority="200" operator="equal">
      <formula>"Moderado"</formula>
    </cfRule>
    <cfRule type="cellIs" dxfId="40" priority="199" operator="equal">
      <formula>"Bajo"</formula>
    </cfRule>
  </conditionalFormatting>
  <conditionalFormatting sqref="V34:V38">
    <cfRule type="cellIs" dxfId="39" priority="93" operator="equal">
      <formula>"Muy Alta"</formula>
    </cfRule>
    <cfRule type="cellIs" dxfId="38" priority="92" operator="equal">
      <formula>"Media"</formula>
    </cfRule>
    <cfRule type="cellIs" dxfId="37" priority="91" operator="equal">
      <formula>"Muy Baja"</formula>
    </cfRule>
    <cfRule type="cellIs" dxfId="36" priority="90" operator="equal">
      <formula>"Baja"</formula>
    </cfRule>
    <cfRule type="cellIs" dxfId="35" priority="94" operator="equal">
      <formula>"Alta"</formula>
    </cfRule>
  </conditionalFormatting>
  <conditionalFormatting sqref="V40:V42">
    <cfRule type="cellIs" dxfId="34" priority="75" operator="equal">
      <formula>"Muy Alta"</formula>
    </cfRule>
    <cfRule type="cellIs" dxfId="33" priority="76" operator="equal">
      <formula>"Alta"</formula>
    </cfRule>
    <cfRule type="cellIs" dxfId="32" priority="72" operator="equal">
      <formula>"Baja"</formula>
    </cfRule>
    <cfRule type="cellIs" dxfId="31" priority="73" operator="equal">
      <formula>"Muy Baja"</formula>
    </cfRule>
    <cfRule type="cellIs" dxfId="30" priority="74" operator="equal">
      <formula>"Media"</formula>
    </cfRule>
  </conditionalFormatting>
  <conditionalFormatting sqref="V59:V60">
    <cfRule type="cellIs" dxfId="29" priority="212" operator="equal">
      <formula>"Alta"</formula>
    </cfRule>
    <cfRule type="cellIs" dxfId="28" priority="211" operator="equal">
      <formula>"Muy Alta"</formula>
    </cfRule>
    <cfRule type="cellIs" dxfId="27" priority="208" operator="equal">
      <formula>"Baja"</formula>
    </cfRule>
    <cfRule type="cellIs" dxfId="26" priority="209" operator="equal">
      <formula>"Muy Baja"</formula>
    </cfRule>
    <cfRule type="cellIs" dxfId="25" priority="210" operator="equal">
      <formula>"Media"</formula>
    </cfRule>
  </conditionalFormatting>
  <conditionalFormatting sqref="V62 V64">
    <cfRule type="cellIs" dxfId="24" priority="18" operator="equal">
      <formula>"Media"</formula>
    </cfRule>
    <cfRule type="cellIs" dxfId="23" priority="19" operator="equal">
      <formula>"Muy Alta"</formula>
    </cfRule>
    <cfRule type="cellIs" dxfId="22" priority="20" operator="equal">
      <formula>"Alta"</formula>
    </cfRule>
    <cfRule type="cellIs" dxfId="21" priority="17" operator="equal">
      <formula>"Muy Baja"</formula>
    </cfRule>
    <cfRule type="cellIs" dxfId="20" priority="16" operator="equal">
      <formula>"Baja"</formula>
    </cfRule>
  </conditionalFormatting>
  <conditionalFormatting sqref="X12">
    <cfRule type="cellIs" dxfId="19" priority="715" operator="equal">
      <formula>"Bajo"</formula>
    </cfRule>
    <cfRule type="cellIs" dxfId="18" priority="716" operator="equal">
      <formula>"Moderado"</formula>
    </cfRule>
    <cfRule type="cellIs" dxfId="17" priority="717" operator="equal">
      <formula>"Extremo"</formula>
    </cfRule>
    <cfRule type="cellIs" dxfId="16" priority="718" operator="equal">
      <formula>"Alto"</formula>
    </cfRule>
  </conditionalFormatting>
  <conditionalFormatting sqref="X17">
    <cfRule type="cellIs" dxfId="15" priority="729" operator="equal">
      <formula>"Bajo"</formula>
    </cfRule>
    <cfRule type="cellIs" dxfId="14" priority="730" operator="equal">
      <formula>"Moderado"</formula>
    </cfRule>
    <cfRule type="cellIs" dxfId="13" priority="731" operator="equal">
      <formula>"Extremo"</formula>
    </cfRule>
    <cfRule type="cellIs" dxfId="12" priority="732" operator="equal">
      <formula>"Alto"</formula>
    </cfRule>
  </conditionalFormatting>
  <conditionalFormatting sqref="X38">
    <cfRule type="cellIs" dxfId="11" priority="88" operator="equal">
      <formula>"Extremo"</formula>
    </cfRule>
    <cfRule type="cellIs" dxfId="10" priority="87" operator="equal">
      <formula>"Moderado"</formula>
    </cfRule>
    <cfRule type="cellIs" dxfId="9" priority="86" operator="equal">
      <formula>"Bajo"</formula>
    </cfRule>
    <cfRule type="cellIs" dxfId="8" priority="89" operator="equal">
      <formula>"Alto"</formula>
    </cfRule>
  </conditionalFormatting>
  <conditionalFormatting sqref="X40">
    <cfRule type="cellIs" dxfId="7" priority="68" operator="equal">
      <formula>"Bajo"</formula>
    </cfRule>
    <cfRule type="cellIs" dxfId="6" priority="70" operator="equal">
      <formula>"Extremo"</formula>
    </cfRule>
    <cfRule type="cellIs" dxfId="5" priority="71" operator="equal">
      <formula>"Alto"</formula>
    </cfRule>
    <cfRule type="cellIs" dxfId="4" priority="69" operator="equal">
      <formula>"Moderado"</formula>
    </cfRule>
  </conditionalFormatting>
  <conditionalFormatting sqref="X45:X46">
    <cfRule type="cellIs" dxfId="3" priority="116" operator="equal">
      <formula>"Alto"</formula>
    </cfRule>
    <cfRule type="cellIs" dxfId="2" priority="115" operator="equal">
      <formula>"Extremo"</formula>
    </cfRule>
    <cfRule type="cellIs" dxfId="1" priority="114" operator="equal">
      <formula>"Moderado"</formula>
    </cfRule>
    <cfRule type="cellIs" dxfId="0" priority="113" operator="equal">
      <formula>"Bajo"</formula>
    </cfRule>
  </conditionalFormatting>
  <dataValidations count="5">
    <dataValidation type="list" allowBlank="1" showInputMessage="1" showErrorMessage="1" sqref="G53:G54 G32 G51 G38 G40:G42 G45:G47 G49" xr:uid="{00000000-0002-0000-0900-000000000000}">
      <formula1>"Riesgo de Gestión, Riesgo de Corrupción, Riesgo de Seguridad de la Información"</formula1>
    </dataValidation>
    <dataValidation type="list" allowBlank="1" showInputMessage="1" showErrorMessage="1" sqref="B12 B14 B70 B68 B16:B17 B19:B20 B57 B59:B60 B62 B25:B26 B64 B23 B28 B30:B32 B53:B55 B34:B38 B40:B42 B45:B47 B49 B51 B66" xr:uid="{00000000-0002-0000-0900-000001000000}">
      <formula1>"CONTEXTO INTERNO, CONTEXTO EXTERNO"</formula1>
    </dataValidation>
    <dataValidation type="list" allowBlank="1" showInputMessage="1" showErrorMessage="1" sqref="C12 C14 C70 C68 C16:C17 C19:C20 C57 C59:C60 C62 C25:C26 C64 C23 C28 C30:C32 C53:C55 C34:C38 C40:C42 C45:C47 C49 C51 C66" xr:uid="{00000000-0002-0000-0900-000002000000}">
      <formula1>"AFECTACIÓN ECONÓMICO, AFECTACIÓN PRESUPUESTAL, AFECTACIÓN REPUTACIONAL"</formula1>
    </dataValidation>
    <dataValidation type="list" allowBlank="1" showInputMessage="1" showErrorMessage="1" sqref="H12 H14 H17 H19:H20 H28 H70 H68 H25:H26 H59:H60 H62 H57 H64 H23 H30:H32 H53:H55 H34:H38 H40:H42 H45:H47 H49 H51 H66" xr:uid="{00000000-0002-0000-0900-000003000000}">
      <formula1>CLASIFICACION_RIESGOS</formula1>
    </dataValidation>
    <dataValidation type="list" allowBlank="1" showInputMessage="1" showErrorMessage="1" sqref="G34" xr:uid="{D645FFB4-23C6-4C70-BEDF-6F02140B307C}">
      <formula1>"Riesgo de Gestión, Riesgo de Corrupción, Riesgo fiscal, Riesgo de Seguridad de la Información"</formula1>
    </dataValidation>
  </dataValidations>
  <printOptions horizontalCentered="1"/>
  <pageMargins left="0.25" right="0.25" top="0.75" bottom="0.75" header="0.3" footer="0.3"/>
  <pageSetup paperSize="14" scale="18" fitToHeight="0" orientation="landscape" r:id="rId1"/>
  <rowBreaks count="4" manualBreakCount="4">
    <brk id="25" max="32" man="1"/>
    <brk id="37" max="32" man="1"/>
    <brk id="48" max="16383" man="1"/>
    <brk id="59" max="1638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900-000004000000}">
          <x14:formula1>
            <xm:f>'TABLA DE COLORES'!$F$2:$F$4</xm:f>
          </x14:formula1>
          <xm:sqref>G30:G31 G12 G14 G19:G20 G17 G28 G70 G68 G59:G60 G62 G55 G57 G64 G23 G25:G26 G35:G37 G66</xm:sqref>
        </x14:dataValidation>
        <x14:dataValidation type="list" allowBlank="1" showInputMessage="1" showErrorMessage="1" xr:uid="{00000000-0002-0000-0900-000005000000}">
          <x14:formula1>
            <xm:f>'TABLA DE COLORES'!$C$4:$C$15</xm:f>
          </x14:formula1>
          <xm:sqref>A12 A14 A70 A68 A16:A17 A19:A20 A57 A59:A60 A62 A25:A26 A64 A23 A28 A30:A32 A53:A55 A34:A38 A40:A42 A45:A47 A49 A51 A66</xm:sqref>
        </x14:dataValidation>
        <x14:dataValidation type="list" allowBlank="1" showInputMessage="1" showErrorMessage="1" xr:uid="{00000000-0002-0000-0900-000006000000}">
          <x14:formula1>
            <xm:f>'TABLA DE COLORES'!$F$2:$F$5</xm:f>
          </x14:formula1>
          <xm:sqref>G16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Q80"/>
  <sheetViews>
    <sheetView topLeftCell="D1" zoomScaleNormal="100" workbookViewId="0">
      <selection activeCell="F56" sqref="F56"/>
    </sheetView>
  </sheetViews>
  <sheetFormatPr baseColWidth="10" defaultRowHeight="15" x14ac:dyDescent="0.25"/>
  <cols>
    <col min="3" max="3" width="25.85546875" customWidth="1"/>
    <col min="6" max="6" width="34.42578125" customWidth="1"/>
    <col min="9" max="9" width="6.28515625" customWidth="1"/>
  </cols>
  <sheetData>
    <row r="2" spans="2:9" x14ac:dyDescent="0.25">
      <c r="B2" t="s">
        <v>693</v>
      </c>
      <c r="C2" t="s">
        <v>402</v>
      </c>
      <c r="E2" t="s">
        <v>0</v>
      </c>
      <c r="F2" t="s">
        <v>686</v>
      </c>
      <c r="G2" t="s">
        <v>706</v>
      </c>
    </row>
    <row r="3" spans="2:9" ht="15.75" thickBot="1" x14ac:dyDescent="0.3">
      <c r="F3" t="s">
        <v>687</v>
      </c>
      <c r="I3" t="s">
        <v>707</v>
      </c>
    </row>
    <row r="4" spans="2:9" ht="30.75" thickBot="1" x14ac:dyDescent="0.3">
      <c r="B4" s="156"/>
      <c r="C4" s="155" t="s">
        <v>696</v>
      </c>
      <c r="F4" t="s">
        <v>688</v>
      </c>
      <c r="I4" t="s">
        <v>708</v>
      </c>
    </row>
    <row r="5" spans="2:9" ht="30.75" thickBot="1" x14ac:dyDescent="0.3">
      <c r="B5" s="156"/>
      <c r="C5" s="155" t="s">
        <v>694</v>
      </c>
      <c r="F5" t="s">
        <v>689</v>
      </c>
      <c r="I5" t="s">
        <v>709</v>
      </c>
    </row>
    <row r="6" spans="2:9" ht="30.75" thickBot="1" x14ac:dyDescent="0.3">
      <c r="B6" s="156"/>
      <c r="C6" s="155" t="s">
        <v>695</v>
      </c>
      <c r="I6" t="s">
        <v>710</v>
      </c>
    </row>
    <row r="7" spans="2:9" ht="15.75" thickBot="1" x14ac:dyDescent="0.3">
      <c r="B7" s="156"/>
      <c r="C7" s="155" t="s">
        <v>697</v>
      </c>
      <c r="I7" t="s">
        <v>711</v>
      </c>
    </row>
    <row r="8" spans="2:9" ht="26.45" customHeight="1" thickBot="1" x14ac:dyDescent="0.3">
      <c r="C8" s="155" t="s">
        <v>698</v>
      </c>
      <c r="I8" t="s">
        <v>712</v>
      </c>
    </row>
    <row r="9" spans="2:9" ht="30.75" thickBot="1" x14ac:dyDescent="0.3">
      <c r="C9" s="155" t="s">
        <v>700</v>
      </c>
      <c r="I9" t="s">
        <v>713</v>
      </c>
    </row>
    <row r="10" spans="2:9" ht="15.75" thickBot="1" x14ac:dyDescent="0.3">
      <c r="C10" s="155" t="s">
        <v>699</v>
      </c>
    </row>
    <row r="11" spans="2:9" ht="30.75" thickBot="1" x14ac:dyDescent="0.3">
      <c r="C11" s="155" t="s">
        <v>701</v>
      </c>
    </row>
    <row r="12" spans="2:9" ht="15.75" thickBot="1" x14ac:dyDescent="0.3">
      <c r="C12" s="155" t="s">
        <v>702</v>
      </c>
    </row>
    <row r="13" spans="2:9" ht="15.75" thickBot="1" x14ac:dyDescent="0.3">
      <c r="C13" s="155" t="s">
        <v>703</v>
      </c>
    </row>
    <row r="14" spans="2:9" ht="15.75" thickBot="1" x14ac:dyDescent="0.3">
      <c r="C14" s="155" t="s">
        <v>704</v>
      </c>
    </row>
    <row r="15" spans="2:9" ht="15.75" thickBot="1" x14ac:dyDescent="0.3">
      <c r="C15" s="155" t="s">
        <v>705</v>
      </c>
    </row>
    <row r="16" spans="2:9" x14ac:dyDescent="0.25">
      <c r="C16" s="172"/>
    </row>
    <row r="17" spans="4:15" ht="15.75" thickBot="1" x14ac:dyDescent="0.3">
      <c r="E17" s="171" t="s">
        <v>84</v>
      </c>
    </row>
    <row r="18" spans="4:15" ht="15.75" thickBot="1" x14ac:dyDescent="0.3">
      <c r="E18" s="157"/>
      <c r="F18" s="158" t="s">
        <v>51</v>
      </c>
      <c r="G18" s="159" t="s">
        <v>37</v>
      </c>
      <c r="H18" s="177"/>
    </row>
    <row r="19" spans="4:15" ht="24.75" thickBot="1" x14ac:dyDescent="0.3">
      <c r="E19" s="160" t="s">
        <v>304</v>
      </c>
      <c r="F19" s="157" t="s">
        <v>714</v>
      </c>
      <c r="G19" s="161">
        <v>0.2</v>
      </c>
      <c r="H19" s="178"/>
    </row>
    <row r="20" spans="4:15" ht="24.75" thickBot="1" x14ac:dyDescent="0.3">
      <c r="E20" s="162" t="s">
        <v>40</v>
      </c>
      <c r="F20" s="157" t="s">
        <v>715</v>
      </c>
      <c r="G20" s="161">
        <v>0.4</v>
      </c>
      <c r="H20" s="178"/>
    </row>
    <row r="21" spans="4:15" ht="24.75" thickBot="1" x14ac:dyDescent="0.3">
      <c r="E21" s="163" t="s">
        <v>45</v>
      </c>
      <c r="F21" s="157" t="s">
        <v>716</v>
      </c>
      <c r="G21" s="161">
        <v>0.6</v>
      </c>
      <c r="H21" s="178"/>
    </row>
    <row r="22" spans="4:15" ht="19.5" customHeight="1" x14ac:dyDescent="0.25">
      <c r="E22" s="195"/>
      <c r="F22" s="519" t="s">
        <v>717</v>
      </c>
      <c r="G22" s="164"/>
      <c r="H22" s="179"/>
    </row>
    <row r="23" spans="4:15" ht="15.75" thickBot="1" x14ac:dyDescent="0.3">
      <c r="E23" s="196" t="s">
        <v>285</v>
      </c>
      <c r="F23" s="521"/>
      <c r="G23" s="161">
        <v>0.8</v>
      </c>
      <c r="H23" s="178"/>
    </row>
    <row r="24" spans="4:15" ht="24.75" thickBot="1" x14ac:dyDescent="0.3">
      <c r="E24" s="165" t="s">
        <v>46</v>
      </c>
      <c r="F24" s="157" t="s">
        <v>718</v>
      </c>
      <c r="G24" s="161">
        <v>1</v>
      </c>
      <c r="H24" s="178"/>
    </row>
    <row r="26" spans="4:15" x14ac:dyDescent="0.25">
      <c r="E26" s="171" t="s">
        <v>86</v>
      </c>
      <c r="H26" s="194" t="s">
        <v>759</v>
      </c>
      <c r="I26" s="194"/>
      <c r="J26" s="194"/>
    </row>
    <row r="27" spans="4:15" x14ac:dyDescent="0.25">
      <c r="E27" s="171"/>
    </row>
    <row r="28" spans="4:15" ht="15.75" thickBot="1" x14ac:dyDescent="0.3">
      <c r="J28" s="153" t="s">
        <v>41</v>
      </c>
      <c r="K28" s="152" t="s">
        <v>286</v>
      </c>
      <c r="L28" s="151" t="s">
        <v>42</v>
      </c>
      <c r="M28" s="154" t="s">
        <v>43</v>
      </c>
      <c r="O28" t="s">
        <v>737</v>
      </c>
    </row>
    <row r="29" spans="4:15" ht="24.75" thickBot="1" x14ac:dyDescent="0.3">
      <c r="D29" s="157"/>
      <c r="E29" s="166" t="s">
        <v>719</v>
      </c>
      <c r="F29" s="167" t="s">
        <v>56</v>
      </c>
    </row>
    <row r="30" spans="4:15" ht="36.75" thickBot="1" x14ac:dyDescent="0.3">
      <c r="D30" s="160" t="s">
        <v>47</v>
      </c>
      <c r="E30" s="157" t="s">
        <v>720</v>
      </c>
      <c r="F30" s="157" t="s">
        <v>52</v>
      </c>
      <c r="H30" s="505" t="s">
        <v>739</v>
      </c>
      <c r="I30" s="507" t="s">
        <v>84</v>
      </c>
      <c r="J30" s="180" t="s">
        <v>727</v>
      </c>
      <c r="K30" s="181"/>
      <c r="L30" s="181"/>
      <c r="M30" s="181"/>
      <c r="N30" s="181"/>
      <c r="O30" s="182"/>
    </row>
    <row r="31" spans="4:15" ht="30" x14ac:dyDescent="0.25">
      <c r="D31" s="168"/>
      <c r="E31" s="164"/>
      <c r="F31" s="519" t="s">
        <v>722</v>
      </c>
      <c r="H31" s="505"/>
      <c r="I31" s="507"/>
      <c r="J31" s="173" t="s">
        <v>728</v>
      </c>
      <c r="K31" s="183"/>
      <c r="L31" s="183"/>
      <c r="M31" s="181"/>
      <c r="N31" s="181"/>
      <c r="O31" s="182"/>
    </row>
    <row r="32" spans="4:15" ht="30" x14ac:dyDescent="0.25">
      <c r="D32" s="169" t="s">
        <v>721</v>
      </c>
      <c r="E32" s="164"/>
      <c r="F32" s="520"/>
      <c r="H32" s="505"/>
      <c r="I32" s="507"/>
      <c r="J32" s="174" t="s">
        <v>729</v>
      </c>
      <c r="K32" s="183"/>
      <c r="L32" s="183"/>
      <c r="M32" s="183"/>
      <c r="N32" s="181"/>
      <c r="O32" s="182"/>
    </row>
    <row r="33" spans="4:17" ht="30.75" thickBot="1" x14ac:dyDescent="0.3">
      <c r="D33" s="170"/>
      <c r="E33" s="157" t="s">
        <v>55</v>
      </c>
      <c r="F33" s="521"/>
      <c r="H33" s="505"/>
      <c r="I33" s="507"/>
      <c r="J33" s="175" t="s">
        <v>730</v>
      </c>
      <c r="K33" s="184"/>
      <c r="L33" s="183"/>
      <c r="M33" s="183"/>
      <c r="N33" s="181"/>
      <c r="O33" s="182"/>
    </row>
    <row r="34" spans="4:17" ht="30" x14ac:dyDescent="0.25">
      <c r="D34" s="522" t="s">
        <v>48</v>
      </c>
      <c r="E34" s="164"/>
      <c r="F34" s="510" t="s">
        <v>723</v>
      </c>
      <c r="H34" s="505"/>
      <c r="I34" s="507"/>
      <c r="J34" s="176" t="s">
        <v>731</v>
      </c>
      <c r="K34" s="184"/>
      <c r="L34" s="184"/>
      <c r="M34" s="183"/>
      <c r="N34" s="181"/>
      <c r="O34" s="182"/>
    </row>
    <row r="35" spans="4:17" ht="30.75" thickBot="1" x14ac:dyDescent="0.3">
      <c r="D35" s="523"/>
      <c r="E35" s="157" t="s">
        <v>54</v>
      </c>
      <c r="F35" s="511"/>
      <c r="K35" s="176" t="s">
        <v>732</v>
      </c>
      <c r="L35" s="175" t="s">
        <v>733</v>
      </c>
      <c r="M35" s="174" t="s">
        <v>734</v>
      </c>
      <c r="N35" s="173" t="s">
        <v>735</v>
      </c>
      <c r="O35" s="165" t="s">
        <v>736</v>
      </c>
    </row>
    <row r="36" spans="4:17" ht="22.5" customHeight="1" x14ac:dyDescent="0.25">
      <c r="D36" s="195"/>
      <c r="E36" s="164"/>
      <c r="F36" s="510" t="s">
        <v>724</v>
      </c>
      <c r="K36" s="504" t="s">
        <v>86</v>
      </c>
      <c r="L36" s="504"/>
      <c r="M36" s="504"/>
      <c r="N36" s="504"/>
      <c r="O36" s="504"/>
    </row>
    <row r="37" spans="4:17" ht="24.75" thickBot="1" x14ac:dyDescent="0.3">
      <c r="D37" s="196" t="s">
        <v>49</v>
      </c>
      <c r="E37" s="157" t="s">
        <v>53</v>
      </c>
      <c r="F37" s="511"/>
      <c r="K37" s="506" t="s">
        <v>738</v>
      </c>
      <c r="L37" s="506"/>
      <c r="M37" s="506"/>
      <c r="N37" s="506"/>
      <c r="O37" s="506"/>
    </row>
    <row r="38" spans="4:17" x14ac:dyDescent="0.25">
      <c r="D38" s="508" t="s">
        <v>50</v>
      </c>
      <c r="E38" s="164"/>
      <c r="F38" s="510" t="s">
        <v>726</v>
      </c>
    </row>
    <row r="39" spans="4:17" ht="24.75" thickBot="1" x14ac:dyDescent="0.3">
      <c r="D39" s="509"/>
      <c r="E39" s="157" t="s">
        <v>725</v>
      </c>
      <c r="F39" s="511"/>
    </row>
    <row r="40" spans="4:17" x14ac:dyDescent="0.25">
      <c r="D40" s="193"/>
      <c r="E40" s="179"/>
      <c r="F40" s="179"/>
    </row>
    <row r="41" spans="4:17" x14ac:dyDescent="0.25">
      <c r="H41" t="s">
        <v>740</v>
      </c>
    </row>
    <row r="42" spans="4:17" x14ac:dyDescent="0.25">
      <c r="J42" s="153" t="s">
        <v>41</v>
      </c>
      <c r="K42" s="152" t="s">
        <v>286</v>
      </c>
      <c r="L42" s="151" t="s">
        <v>42</v>
      </c>
      <c r="M42" s="154" t="s">
        <v>43</v>
      </c>
      <c r="O42" t="s">
        <v>737</v>
      </c>
    </row>
    <row r="43" spans="4:17" ht="15.75" thickBot="1" x14ac:dyDescent="0.3"/>
    <row r="44" spans="4:17" ht="16.5" thickTop="1" thickBot="1" x14ac:dyDescent="0.3">
      <c r="H44" s="505" t="s">
        <v>739</v>
      </c>
      <c r="I44" s="507" t="s">
        <v>84</v>
      </c>
      <c r="J44" s="180" t="s">
        <v>745</v>
      </c>
      <c r="K44" s="513" t="s">
        <v>755</v>
      </c>
      <c r="L44" s="514"/>
      <c r="M44" s="188"/>
      <c r="N44" s="182"/>
      <c r="O44" s="182"/>
    </row>
    <row r="45" spans="4:17" x14ac:dyDescent="0.25">
      <c r="H45" s="505"/>
      <c r="I45" s="507"/>
      <c r="J45" s="191" t="s">
        <v>744</v>
      </c>
      <c r="K45" s="515"/>
      <c r="L45" s="516"/>
      <c r="M45" s="189"/>
      <c r="N45" s="182"/>
      <c r="O45" s="182"/>
      <c r="Q45" t="s">
        <v>756</v>
      </c>
    </row>
    <row r="46" spans="4:17" x14ac:dyDescent="0.25">
      <c r="H46" s="505"/>
      <c r="I46" s="507"/>
      <c r="J46" s="174" t="s">
        <v>743</v>
      </c>
      <c r="K46" s="515"/>
      <c r="L46" s="516"/>
      <c r="M46" s="189"/>
      <c r="N46" s="182"/>
      <c r="O46" s="182"/>
      <c r="Q46" t="s">
        <v>757</v>
      </c>
    </row>
    <row r="47" spans="4:17" x14ac:dyDescent="0.25">
      <c r="H47" s="505"/>
      <c r="I47" s="507"/>
      <c r="J47" s="175" t="s">
        <v>742</v>
      </c>
      <c r="K47" s="515"/>
      <c r="L47" s="516"/>
      <c r="M47" s="190"/>
      <c r="N47" s="181"/>
      <c r="O47" s="182"/>
    </row>
    <row r="48" spans="4:17" ht="15.75" thickBot="1" x14ac:dyDescent="0.3">
      <c r="H48" s="505"/>
      <c r="I48" s="507"/>
      <c r="J48" s="176" t="s">
        <v>741</v>
      </c>
      <c r="K48" s="517"/>
      <c r="L48" s="518"/>
      <c r="M48" s="190"/>
      <c r="N48" s="181"/>
      <c r="O48" s="182"/>
    </row>
    <row r="49" spans="11:15" ht="30.75" thickTop="1" x14ac:dyDescent="0.25">
      <c r="K49" s="192" t="s">
        <v>732</v>
      </c>
      <c r="L49" s="175" t="s">
        <v>733</v>
      </c>
      <c r="M49" s="174" t="s">
        <v>747</v>
      </c>
      <c r="N49" s="173" t="s">
        <v>748</v>
      </c>
      <c r="O49" s="185" t="s">
        <v>749</v>
      </c>
    </row>
    <row r="50" spans="11:15" ht="29.1" customHeight="1" x14ac:dyDescent="0.25">
      <c r="K50" s="512" t="s">
        <v>750</v>
      </c>
      <c r="L50" s="512"/>
      <c r="M50" s="186" t="s">
        <v>751</v>
      </c>
      <c r="N50" s="186" t="s">
        <v>752</v>
      </c>
      <c r="O50" s="187" t="s">
        <v>753</v>
      </c>
    </row>
    <row r="51" spans="11:15" x14ac:dyDescent="0.25">
      <c r="K51" s="504" t="s">
        <v>86</v>
      </c>
      <c r="L51" s="504"/>
      <c r="M51" s="504"/>
      <c r="N51" s="504"/>
      <c r="O51" s="504"/>
    </row>
    <row r="52" spans="11:15" x14ac:dyDescent="0.25">
      <c r="K52" s="506" t="s">
        <v>754</v>
      </c>
      <c r="L52" s="506"/>
      <c r="M52" s="506"/>
      <c r="N52" s="506"/>
      <c r="O52" s="506"/>
    </row>
    <row r="71" spans="8:8" x14ac:dyDescent="0.25">
      <c r="H71" t="s">
        <v>746</v>
      </c>
    </row>
    <row r="80" spans="8:8" x14ac:dyDescent="0.25">
      <c r="H80" t="s">
        <v>758</v>
      </c>
    </row>
  </sheetData>
  <mergeCells count="17">
    <mergeCell ref="F31:F33"/>
    <mergeCell ref="F22:F23"/>
    <mergeCell ref="D34:D35"/>
    <mergeCell ref="F34:F35"/>
    <mergeCell ref="F36:F37"/>
    <mergeCell ref="D38:D39"/>
    <mergeCell ref="F38:F39"/>
    <mergeCell ref="K52:O52"/>
    <mergeCell ref="K50:L50"/>
    <mergeCell ref="K44:L48"/>
    <mergeCell ref="K51:O51"/>
    <mergeCell ref="K36:O36"/>
    <mergeCell ref="H30:H34"/>
    <mergeCell ref="K37:O37"/>
    <mergeCell ref="H44:H48"/>
    <mergeCell ref="I44:I48"/>
    <mergeCell ref="I30:I3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L19"/>
  <sheetViews>
    <sheetView topLeftCell="B1" zoomScale="70" zoomScaleNormal="70" workbookViewId="0">
      <selection activeCell="D5" sqref="D5"/>
    </sheetView>
  </sheetViews>
  <sheetFormatPr baseColWidth="10" defaultColWidth="10.85546875" defaultRowHeight="21" x14ac:dyDescent="0.35"/>
  <cols>
    <col min="1" max="1" width="10.85546875" style="292"/>
    <col min="2" max="2" width="19.85546875" style="292" customWidth="1"/>
    <col min="3" max="3" width="17.140625" style="292" customWidth="1"/>
    <col min="4" max="4" width="27.7109375" style="292" customWidth="1"/>
    <col min="5" max="5" width="14.28515625" style="292" customWidth="1"/>
    <col min="6" max="6" width="35.5703125" style="292" customWidth="1"/>
    <col min="7" max="7" width="22.5703125" style="292" customWidth="1"/>
    <col min="8" max="8" width="22.42578125" style="292" customWidth="1"/>
    <col min="9" max="9" width="24.85546875" style="292" customWidth="1"/>
    <col min="10" max="10" width="22.140625" style="292" customWidth="1"/>
    <col min="11" max="11" width="19.140625" style="292" customWidth="1"/>
    <col min="12" max="12" width="16.28515625" style="292" customWidth="1"/>
    <col min="13" max="16384" width="10.85546875" style="292"/>
  </cols>
  <sheetData>
    <row r="2" spans="2:12" x14ac:dyDescent="0.35">
      <c r="B2" s="524" t="s">
        <v>760</v>
      </c>
      <c r="C2" s="524"/>
      <c r="D2" s="524"/>
      <c r="E2" s="524"/>
      <c r="F2" s="524"/>
      <c r="G2" s="524"/>
      <c r="H2" s="524"/>
      <c r="I2" s="524"/>
      <c r="J2" s="524"/>
      <c r="K2" s="524"/>
      <c r="L2" s="524"/>
    </row>
    <row r="3" spans="2:12" ht="21.75" thickBot="1" x14ac:dyDescent="0.4"/>
    <row r="4" spans="2:12" ht="148.5" thickTop="1" thickBot="1" x14ac:dyDescent="0.4">
      <c r="B4" s="293" t="s">
        <v>402</v>
      </c>
      <c r="C4" s="293" t="s">
        <v>761</v>
      </c>
      <c r="D4" s="293" t="s">
        <v>762</v>
      </c>
      <c r="E4" s="293" t="s">
        <v>763</v>
      </c>
      <c r="F4" s="293" t="s">
        <v>772</v>
      </c>
      <c r="G4" s="293" t="s">
        <v>764</v>
      </c>
      <c r="H4" s="293" t="s">
        <v>765</v>
      </c>
      <c r="I4" s="293" t="s">
        <v>766</v>
      </c>
      <c r="J4" s="293" t="s">
        <v>767</v>
      </c>
      <c r="K4" s="293" t="s">
        <v>768</v>
      </c>
      <c r="L4" s="293" t="s">
        <v>769</v>
      </c>
    </row>
    <row r="5" spans="2:12" s="295" customFormat="1" ht="169.5" thickTop="1" thickBot="1" x14ac:dyDescent="0.3">
      <c r="B5" s="294" t="s">
        <v>856</v>
      </c>
      <c r="C5" s="294" t="s">
        <v>857</v>
      </c>
      <c r="D5" s="297" t="s">
        <v>858</v>
      </c>
      <c r="E5" s="294" t="s">
        <v>859</v>
      </c>
      <c r="F5" s="294" t="s">
        <v>860</v>
      </c>
      <c r="G5" s="294" t="s">
        <v>861</v>
      </c>
      <c r="H5" s="294" t="s">
        <v>861</v>
      </c>
      <c r="I5" s="294" t="s">
        <v>45</v>
      </c>
      <c r="J5" s="294" t="s">
        <v>45</v>
      </c>
      <c r="K5" s="294" t="s">
        <v>45</v>
      </c>
      <c r="L5" s="294" t="s">
        <v>45</v>
      </c>
    </row>
    <row r="6" spans="2:12" s="295" customFormat="1" ht="85.5" thickTop="1" thickBot="1" x14ac:dyDescent="0.3">
      <c r="B6" s="294" t="s">
        <v>697</v>
      </c>
      <c r="C6" s="294" t="s">
        <v>862</v>
      </c>
      <c r="D6" s="297" t="s">
        <v>863</v>
      </c>
      <c r="E6" s="294" t="s">
        <v>864</v>
      </c>
      <c r="F6" s="294" t="s">
        <v>860</v>
      </c>
      <c r="G6" s="294" t="s">
        <v>861</v>
      </c>
      <c r="H6" s="294" t="s">
        <v>861</v>
      </c>
      <c r="I6" s="294" t="s">
        <v>45</v>
      </c>
      <c r="J6" s="294" t="s">
        <v>285</v>
      </c>
      <c r="K6" s="294" t="s">
        <v>285</v>
      </c>
      <c r="L6" s="294" t="s">
        <v>285</v>
      </c>
    </row>
    <row r="7" spans="2:12" s="295" customFormat="1" ht="64.5" thickTop="1" thickBot="1" x14ac:dyDescent="0.3">
      <c r="B7" s="294" t="s">
        <v>697</v>
      </c>
      <c r="C7" s="294" t="s">
        <v>865</v>
      </c>
      <c r="D7" s="297" t="s">
        <v>866</v>
      </c>
      <c r="E7" s="294" t="s">
        <v>867</v>
      </c>
      <c r="F7" s="294" t="s">
        <v>860</v>
      </c>
      <c r="G7" s="294" t="s">
        <v>861</v>
      </c>
      <c r="H7" s="294" t="s">
        <v>861</v>
      </c>
      <c r="I7" s="294" t="s">
        <v>45</v>
      </c>
      <c r="J7" s="294" t="s">
        <v>285</v>
      </c>
      <c r="K7" s="294" t="s">
        <v>285</v>
      </c>
      <c r="L7" s="294" t="s">
        <v>285</v>
      </c>
    </row>
    <row r="8" spans="2:12" ht="22.5" thickTop="1" thickBot="1" x14ac:dyDescent="0.4">
      <c r="B8" s="296"/>
      <c r="C8" s="296"/>
      <c r="D8" s="296"/>
      <c r="E8" s="296"/>
      <c r="F8" s="296"/>
      <c r="G8" s="296"/>
      <c r="H8" s="296"/>
      <c r="I8" s="296"/>
      <c r="J8" s="296"/>
      <c r="K8" s="296"/>
      <c r="L8" s="296"/>
    </row>
    <row r="9" spans="2:12" ht="22.5" thickTop="1" thickBot="1" x14ac:dyDescent="0.4">
      <c r="B9" s="296"/>
      <c r="C9" s="296"/>
      <c r="D9" s="296"/>
      <c r="E9" s="296"/>
      <c r="F9" s="296"/>
      <c r="G9" s="296"/>
      <c r="H9" s="296"/>
      <c r="I9" s="296"/>
      <c r="J9" s="296"/>
      <c r="K9" s="296"/>
      <c r="L9" s="296"/>
    </row>
    <row r="10" spans="2:12" ht="22.5" thickTop="1" thickBot="1" x14ac:dyDescent="0.4">
      <c r="B10" s="296"/>
      <c r="C10" s="296"/>
      <c r="D10" s="296"/>
      <c r="E10" s="296"/>
      <c r="F10" s="296"/>
      <c r="G10" s="296"/>
      <c r="H10" s="296"/>
      <c r="I10" s="296"/>
      <c r="J10" s="296"/>
      <c r="K10" s="296"/>
      <c r="L10" s="296"/>
    </row>
    <row r="11" spans="2:12" ht="22.5" thickTop="1" thickBot="1" x14ac:dyDescent="0.4">
      <c r="B11" s="296"/>
      <c r="C11" s="296"/>
      <c r="D11" s="296"/>
      <c r="E11" s="296"/>
      <c r="F11" s="296"/>
      <c r="G11" s="296"/>
      <c r="H11" s="296"/>
      <c r="I11" s="296"/>
      <c r="J11" s="296"/>
      <c r="K11" s="296"/>
      <c r="L11" s="296"/>
    </row>
    <row r="12" spans="2:12" ht="22.5" thickTop="1" thickBot="1" x14ac:dyDescent="0.4">
      <c r="B12" s="296"/>
      <c r="C12" s="296"/>
      <c r="D12" s="296"/>
      <c r="E12" s="296"/>
      <c r="F12" s="296"/>
      <c r="G12" s="296"/>
      <c r="H12" s="296"/>
      <c r="I12" s="296"/>
      <c r="J12" s="296"/>
      <c r="K12" s="296"/>
      <c r="L12" s="296"/>
    </row>
    <row r="13" spans="2:12" ht="22.5" thickTop="1" thickBot="1" x14ac:dyDescent="0.4">
      <c r="B13" s="296"/>
      <c r="C13" s="296"/>
      <c r="D13" s="296"/>
      <c r="E13" s="296"/>
      <c r="F13" s="296"/>
      <c r="G13" s="296"/>
      <c r="H13" s="296"/>
      <c r="I13" s="296"/>
      <c r="J13" s="296"/>
      <c r="K13" s="296"/>
      <c r="L13" s="296"/>
    </row>
    <row r="14" spans="2:12" ht="22.5" thickTop="1" thickBot="1" x14ac:dyDescent="0.4">
      <c r="B14" s="296"/>
      <c r="C14" s="296"/>
      <c r="D14" s="296"/>
      <c r="E14" s="296"/>
      <c r="F14" s="296"/>
      <c r="G14" s="296"/>
      <c r="H14" s="296"/>
      <c r="I14" s="296"/>
      <c r="J14" s="296"/>
      <c r="K14" s="296"/>
      <c r="L14" s="296"/>
    </row>
    <row r="15" spans="2:12" ht="22.5" thickTop="1" thickBot="1" x14ac:dyDescent="0.4">
      <c r="B15" s="296"/>
      <c r="C15" s="296"/>
      <c r="D15" s="296"/>
      <c r="E15" s="296"/>
      <c r="F15" s="296"/>
      <c r="G15" s="296"/>
      <c r="H15" s="296"/>
      <c r="I15" s="296"/>
      <c r="J15" s="296"/>
      <c r="K15" s="296"/>
      <c r="L15" s="296"/>
    </row>
    <row r="16" spans="2:12" ht="22.5" thickTop="1" thickBot="1" x14ac:dyDescent="0.4">
      <c r="B16" s="296"/>
      <c r="C16" s="296"/>
      <c r="D16" s="296"/>
      <c r="E16" s="296"/>
      <c r="F16" s="296"/>
      <c r="G16" s="296"/>
      <c r="H16" s="296"/>
      <c r="I16" s="296"/>
      <c r="J16" s="296"/>
      <c r="K16" s="296"/>
      <c r="L16" s="296"/>
    </row>
    <row r="17" spans="2:12" ht="22.5" thickTop="1" thickBot="1" x14ac:dyDescent="0.4">
      <c r="B17" s="296"/>
      <c r="C17" s="296"/>
      <c r="D17" s="296"/>
      <c r="E17" s="296"/>
      <c r="F17" s="296"/>
      <c r="G17" s="296"/>
      <c r="H17" s="296"/>
      <c r="I17" s="296"/>
      <c r="J17" s="296"/>
      <c r="K17" s="296"/>
      <c r="L17" s="296"/>
    </row>
    <row r="18" spans="2:12" ht="22.5" thickTop="1" thickBot="1" x14ac:dyDescent="0.4">
      <c r="B18" s="296"/>
      <c r="C18" s="296"/>
      <c r="D18" s="296"/>
      <c r="E18" s="296"/>
      <c r="F18" s="296"/>
      <c r="G18" s="296"/>
      <c r="H18" s="296"/>
      <c r="I18" s="296"/>
      <c r="J18" s="296"/>
      <c r="K18" s="296"/>
      <c r="L18" s="296"/>
    </row>
    <row r="19" spans="2:12" ht="21.75" thickTop="1" x14ac:dyDescent="0.35"/>
  </sheetData>
  <mergeCells count="1">
    <mergeCell ref="B2:L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2:H20"/>
  <sheetViews>
    <sheetView topLeftCell="A7" zoomScale="78" zoomScaleNormal="78" workbookViewId="0">
      <selection activeCell="D11" sqref="D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6" width="34" bestFit="1" customWidth="1"/>
    <col min="7" max="7" width="14.7109375" customWidth="1"/>
    <col min="8" max="8" width="38.5703125" customWidth="1"/>
  </cols>
  <sheetData>
    <row r="2" spans="1:8" x14ac:dyDescent="0.25">
      <c r="B2" s="528" t="s">
        <v>34</v>
      </c>
      <c r="C2" s="528"/>
      <c r="D2" s="528"/>
      <c r="E2" s="528"/>
      <c r="F2" s="528"/>
      <c r="G2" s="528"/>
      <c r="H2" s="528"/>
    </row>
    <row r="3" spans="1:8" x14ac:dyDescent="0.25">
      <c r="B3" s="528"/>
      <c r="C3" s="528"/>
      <c r="D3" s="528"/>
      <c r="E3" s="528"/>
      <c r="F3" s="528"/>
      <c r="G3" s="528"/>
      <c r="H3" s="528"/>
    </row>
    <row r="4" spans="1:8" x14ac:dyDescent="0.25">
      <c r="B4" s="528"/>
      <c r="C4" s="528"/>
      <c r="D4" s="528"/>
      <c r="E4" s="528"/>
      <c r="F4" s="528"/>
      <c r="G4" s="528"/>
      <c r="H4" s="528"/>
    </row>
    <row r="5" spans="1:8" ht="18" customHeight="1" x14ac:dyDescent="0.25">
      <c r="B5" s="528"/>
      <c r="C5" s="528"/>
      <c r="D5" s="528"/>
      <c r="E5" s="528"/>
      <c r="F5" s="528"/>
      <c r="G5" s="528"/>
      <c r="H5" s="528"/>
    </row>
    <row r="6" spans="1:8" ht="18" customHeight="1" x14ac:dyDescent="0.25">
      <c r="B6" s="10" t="s">
        <v>58</v>
      </c>
      <c r="C6" s="529" t="s">
        <v>146</v>
      </c>
      <c r="D6" s="529"/>
      <c r="E6" s="529"/>
      <c r="F6" s="529"/>
      <c r="G6" s="529"/>
      <c r="H6" s="530"/>
    </row>
    <row r="7" spans="1:8" ht="18" customHeight="1" x14ac:dyDescent="0.25">
      <c r="B7" s="10" t="s">
        <v>57</v>
      </c>
      <c r="C7" s="530" t="s">
        <v>63</v>
      </c>
      <c r="D7" s="530"/>
      <c r="E7" s="528"/>
      <c r="F7" s="528"/>
      <c r="G7" s="528"/>
      <c r="H7" s="528"/>
    </row>
    <row r="8" spans="1:8" ht="25.5" customHeight="1" x14ac:dyDescent="0.25">
      <c r="B8" s="9" t="s">
        <v>33</v>
      </c>
      <c r="C8" s="531" t="s">
        <v>254</v>
      </c>
      <c r="D8" s="531"/>
      <c r="E8" s="531"/>
      <c r="F8" s="531"/>
      <c r="G8" s="531"/>
      <c r="H8" s="531"/>
    </row>
    <row r="9" spans="1:8" s="3" customFormat="1" ht="99" customHeight="1" x14ac:dyDescent="0.25">
      <c r="B9" s="525" t="s">
        <v>106</v>
      </c>
      <c r="C9" s="525" t="s">
        <v>86</v>
      </c>
      <c r="D9" s="525" t="s">
        <v>107</v>
      </c>
      <c r="E9" s="525" t="s">
        <v>108</v>
      </c>
      <c r="F9" s="532" t="s">
        <v>0</v>
      </c>
      <c r="G9" s="525" t="s">
        <v>132</v>
      </c>
      <c r="H9" s="525" t="s">
        <v>111</v>
      </c>
    </row>
    <row r="10" spans="1:8" ht="19.5" customHeight="1" x14ac:dyDescent="0.25">
      <c r="B10" s="526"/>
      <c r="C10" s="526"/>
      <c r="D10" s="526"/>
      <c r="E10" s="526"/>
      <c r="F10" s="533"/>
      <c r="G10" s="526"/>
      <c r="H10" s="526"/>
    </row>
    <row r="11" spans="1:8" ht="89.25" x14ac:dyDescent="0.25">
      <c r="A11" s="6"/>
      <c r="B11" s="57" t="s">
        <v>133</v>
      </c>
      <c r="C11" s="57" t="s">
        <v>247</v>
      </c>
      <c r="D11" s="57" t="s">
        <v>255</v>
      </c>
      <c r="E11" s="57" t="s">
        <v>256</v>
      </c>
      <c r="F11" s="58" t="s">
        <v>250</v>
      </c>
      <c r="G11" s="58" t="s">
        <v>257</v>
      </c>
      <c r="H11" s="59" t="s">
        <v>114</v>
      </c>
    </row>
    <row r="12" spans="1:8" ht="63.75" x14ac:dyDescent="0.25">
      <c r="A12" s="6"/>
      <c r="B12" s="32" t="s">
        <v>133</v>
      </c>
      <c r="C12" s="32" t="s">
        <v>258</v>
      </c>
      <c r="D12" s="32" t="s">
        <v>135</v>
      </c>
      <c r="E12" s="32" t="s">
        <v>259</v>
      </c>
      <c r="F12" s="31" t="s">
        <v>134</v>
      </c>
      <c r="G12" s="31" t="s">
        <v>257</v>
      </c>
      <c r="H12" s="33" t="s">
        <v>115</v>
      </c>
    </row>
    <row r="13" spans="1:8" ht="19.5" customHeight="1" x14ac:dyDescent="0.25">
      <c r="A13" s="6"/>
      <c r="B13" s="32" t="s">
        <v>137</v>
      </c>
      <c r="C13" s="32" t="s">
        <v>260</v>
      </c>
      <c r="D13" s="32" t="s">
        <v>140</v>
      </c>
      <c r="E13" s="32" t="s">
        <v>139</v>
      </c>
      <c r="F13" s="31" t="s">
        <v>138</v>
      </c>
      <c r="G13" s="31" t="s">
        <v>257</v>
      </c>
      <c r="H13" s="33" t="s">
        <v>118</v>
      </c>
    </row>
    <row r="14" spans="1:8" ht="19.5" customHeight="1" x14ac:dyDescent="0.25">
      <c r="A14" s="6"/>
      <c r="B14" s="32" t="s">
        <v>137</v>
      </c>
      <c r="C14" s="32" t="s">
        <v>260</v>
      </c>
      <c r="D14" s="32" t="s">
        <v>144</v>
      </c>
      <c r="E14" s="32" t="s">
        <v>269</v>
      </c>
      <c r="F14" s="31" t="s">
        <v>138</v>
      </c>
      <c r="G14" s="31" t="s">
        <v>257</v>
      </c>
      <c r="H14" s="33" t="s">
        <v>118</v>
      </c>
    </row>
    <row r="15" spans="1:8" ht="19.5" customHeight="1" x14ac:dyDescent="0.25">
      <c r="A15" s="6"/>
      <c r="B15" s="57" t="s">
        <v>133</v>
      </c>
      <c r="C15" s="57" t="s">
        <v>247</v>
      </c>
      <c r="D15" s="57" t="s">
        <v>261</v>
      </c>
      <c r="E15" s="57" t="s">
        <v>262</v>
      </c>
      <c r="F15" s="58" t="s">
        <v>250</v>
      </c>
      <c r="G15" s="58" t="s">
        <v>257</v>
      </c>
      <c r="H15" s="59" t="s">
        <v>114</v>
      </c>
    </row>
    <row r="16" spans="1:8" ht="19.5" customHeight="1" x14ac:dyDescent="0.25">
      <c r="A16" s="6"/>
      <c r="B16" s="32" t="s">
        <v>133</v>
      </c>
      <c r="C16" s="32" t="s">
        <v>258</v>
      </c>
      <c r="D16" s="32" t="s">
        <v>263</v>
      </c>
      <c r="E16" s="32" t="s">
        <v>264</v>
      </c>
      <c r="F16" s="31" t="s">
        <v>138</v>
      </c>
      <c r="G16" s="31" t="s">
        <v>257</v>
      </c>
      <c r="H16" s="33" t="s">
        <v>113</v>
      </c>
    </row>
    <row r="17" spans="1:8" ht="114.75" x14ac:dyDescent="0.25">
      <c r="A17" s="6"/>
      <c r="B17" s="32"/>
      <c r="C17" s="32"/>
      <c r="D17" s="32" t="s">
        <v>268</v>
      </c>
      <c r="E17" s="32" t="s">
        <v>267</v>
      </c>
      <c r="F17" s="31"/>
      <c r="G17" s="31"/>
      <c r="H17" s="33"/>
    </row>
    <row r="18" spans="1:8" ht="19.5" customHeight="1" x14ac:dyDescent="0.25">
      <c r="B18" s="32"/>
      <c r="C18" s="32"/>
      <c r="D18" s="32"/>
      <c r="E18" s="32"/>
      <c r="F18" s="31"/>
      <c r="G18" s="31"/>
      <c r="H18" s="33"/>
    </row>
    <row r="19" spans="1:8" ht="19.5" customHeight="1" x14ac:dyDescent="0.25">
      <c r="A19" s="527"/>
      <c r="B19" s="32"/>
      <c r="C19" s="32"/>
      <c r="D19" s="32"/>
      <c r="E19" s="32"/>
      <c r="F19" s="31"/>
      <c r="G19" s="31"/>
      <c r="H19" s="33"/>
    </row>
    <row r="20" spans="1:8" ht="19.5" customHeight="1" x14ac:dyDescent="0.25">
      <c r="A20" s="527"/>
      <c r="B20" s="32"/>
      <c r="C20" s="32"/>
      <c r="D20" s="32"/>
      <c r="E20" s="32"/>
      <c r="F20" s="31"/>
      <c r="G20" s="31"/>
      <c r="H20" s="33"/>
    </row>
  </sheetData>
  <mergeCells count="12">
    <mergeCell ref="H9:H10"/>
    <mergeCell ref="A19:A20"/>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H11:H20" xr:uid="{00000000-0002-0000-0C00-000000000000}">
      <formula1>CLASIFICACION_RIESGOS</formula1>
    </dataValidation>
    <dataValidation type="list" allowBlank="1" showInputMessage="1" showErrorMessage="1" sqref="B11:B20" xr:uid="{00000000-0002-0000-0C00-000001000000}">
      <formula1>"CONTEXTO INTERNO, CONTEXTO EXTERNO"</formula1>
    </dataValidation>
    <dataValidation type="list" allowBlank="1" showInputMessage="1" showErrorMessage="1" sqref="C11:C20" xr:uid="{00000000-0002-0000-0C00-000002000000}">
      <formula1>"AFECTACIÓN ECONÓMICO, AFECTACIÓN PRESUPUESTAL, AFECTACIÓN REPUTACIONAL"</formula1>
    </dataValidation>
    <dataValidation type="list" allowBlank="1" showInputMessage="1" showErrorMessage="1" sqref="C7:H7" xr:uid="{00000000-0002-0000-0C00-000003000000}">
      <formula1>RIESGOS</formula1>
    </dataValidation>
    <dataValidation type="list" allowBlank="1" showInputMessage="1" showErrorMessage="1" sqref="C6:H6" xr:uid="{00000000-0002-0000-0C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0C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67"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2:H18"/>
  <sheetViews>
    <sheetView topLeftCell="B2" zoomScale="78" zoomScaleNormal="78" workbookViewId="0">
      <selection activeCell="D36" sqref="D36"/>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6" width="34" bestFit="1" customWidth="1"/>
    <col min="7" max="7" width="14.7109375" customWidth="1"/>
    <col min="8" max="8" width="38.5703125" customWidth="1"/>
  </cols>
  <sheetData>
    <row r="2" spans="1:8" x14ac:dyDescent="0.25">
      <c r="B2" s="528" t="s">
        <v>34</v>
      </c>
      <c r="C2" s="528"/>
      <c r="D2" s="528"/>
      <c r="E2" s="528"/>
      <c r="F2" s="528"/>
      <c r="G2" s="528"/>
      <c r="H2" s="528"/>
    </row>
    <row r="3" spans="1:8" x14ac:dyDescent="0.25">
      <c r="B3" s="528"/>
      <c r="C3" s="528"/>
      <c r="D3" s="528"/>
      <c r="E3" s="528"/>
      <c r="F3" s="528"/>
      <c r="G3" s="528"/>
      <c r="H3" s="528"/>
    </row>
    <row r="4" spans="1:8" x14ac:dyDescent="0.25">
      <c r="B4" s="528"/>
      <c r="C4" s="528"/>
      <c r="D4" s="528"/>
      <c r="E4" s="528"/>
      <c r="F4" s="528"/>
      <c r="G4" s="528"/>
      <c r="H4" s="528"/>
    </row>
    <row r="5" spans="1:8" ht="18" customHeight="1" x14ac:dyDescent="0.25">
      <c r="B5" s="528"/>
      <c r="C5" s="528"/>
      <c r="D5" s="528"/>
      <c r="E5" s="528"/>
      <c r="F5" s="528"/>
      <c r="G5" s="528"/>
      <c r="H5" s="528"/>
    </row>
    <row r="6" spans="1:8" ht="18" customHeight="1" x14ac:dyDescent="0.25">
      <c r="B6" s="10" t="s">
        <v>58</v>
      </c>
      <c r="C6" s="529" t="s">
        <v>146</v>
      </c>
      <c r="D6" s="529"/>
      <c r="E6" s="529"/>
      <c r="F6" s="529"/>
      <c r="G6" s="529"/>
      <c r="H6" s="530"/>
    </row>
    <row r="7" spans="1:8" ht="18" customHeight="1" x14ac:dyDescent="0.25">
      <c r="B7" s="10" t="s">
        <v>57</v>
      </c>
      <c r="C7" s="530" t="s">
        <v>65</v>
      </c>
      <c r="D7" s="530"/>
      <c r="E7" s="528"/>
      <c r="F7" s="528"/>
      <c r="G7" s="528"/>
      <c r="H7" s="528"/>
    </row>
    <row r="8" spans="1:8" ht="25.5" customHeight="1" x14ac:dyDescent="0.25">
      <c r="B8" s="9" t="s">
        <v>33</v>
      </c>
      <c r="C8" s="531" t="s">
        <v>254</v>
      </c>
      <c r="D8" s="531"/>
      <c r="E8" s="531"/>
      <c r="F8" s="531"/>
      <c r="G8" s="531"/>
      <c r="H8" s="531"/>
    </row>
    <row r="9" spans="1:8" s="3" customFormat="1" ht="99" customHeight="1" x14ac:dyDescent="0.25">
      <c r="B9" s="525" t="s">
        <v>106</v>
      </c>
      <c r="C9" s="525" t="s">
        <v>86</v>
      </c>
      <c r="D9" s="525" t="s">
        <v>107</v>
      </c>
      <c r="E9" s="525" t="s">
        <v>108</v>
      </c>
      <c r="F9" s="532" t="s">
        <v>0</v>
      </c>
      <c r="G9" s="525" t="s">
        <v>132</v>
      </c>
      <c r="H9" s="525" t="s">
        <v>111</v>
      </c>
    </row>
    <row r="10" spans="1:8" ht="19.5" customHeight="1" x14ac:dyDescent="0.25">
      <c r="B10" s="526"/>
      <c r="C10" s="526"/>
      <c r="D10" s="526"/>
      <c r="E10" s="526"/>
      <c r="F10" s="533"/>
      <c r="G10" s="526"/>
      <c r="H10" s="526"/>
    </row>
    <row r="11" spans="1:8" ht="38.25" x14ac:dyDescent="0.25">
      <c r="A11" s="6"/>
      <c r="B11" s="32" t="s">
        <v>133</v>
      </c>
      <c r="C11" s="32" t="s">
        <v>247</v>
      </c>
      <c r="D11" s="32" t="s">
        <v>270</v>
      </c>
      <c r="E11" s="32" t="s">
        <v>150</v>
      </c>
      <c r="F11" s="31" t="s">
        <v>134</v>
      </c>
      <c r="G11" s="31" t="s">
        <v>257</v>
      </c>
      <c r="H11" s="33" t="s">
        <v>118</v>
      </c>
    </row>
    <row r="12" spans="1:8" ht="19.5" customHeight="1" x14ac:dyDescent="0.25">
      <c r="A12" s="6"/>
      <c r="B12" s="57" t="s">
        <v>137</v>
      </c>
      <c r="C12" s="57" t="s">
        <v>260</v>
      </c>
      <c r="D12" s="57" t="s">
        <v>265</v>
      </c>
      <c r="E12" s="57" t="s">
        <v>271</v>
      </c>
      <c r="F12" s="58" t="s">
        <v>138</v>
      </c>
      <c r="G12" s="58" t="s">
        <v>257</v>
      </c>
      <c r="H12" s="59" t="s">
        <v>116</v>
      </c>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B16" s="32"/>
      <c r="C16" s="32"/>
      <c r="D16" s="32"/>
      <c r="E16" s="32"/>
      <c r="F16" s="31"/>
      <c r="G16" s="31"/>
      <c r="H16" s="33"/>
    </row>
    <row r="17" spans="1:8" ht="19.5" customHeight="1" x14ac:dyDescent="0.25">
      <c r="A17" s="527"/>
      <c r="B17" s="32"/>
      <c r="C17" s="32"/>
      <c r="D17" s="32"/>
      <c r="E17" s="32"/>
      <c r="F17" s="31"/>
      <c r="G17" s="31"/>
      <c r="H17" s="33"/>
    </row>
    <row r="18" spans="1:8" ht="19.5" customHeight="1" x14ac:dyDescent="0.25">
      <c r="A18" s="527"/>
      <c r="B18" s="32"/>
      <c r="C18" s="32"/>
      <c r="D18" s="32"/>
      <c r="E18" s="32"/>
      <c r="F18" s="31"/>
      <c r="G18" s="31"/>
      <c r="H18" s="33"/>
    </row>
  </sheetData>
  <mergeCells count="12">
    <mergeCell ref="H9:H10"/>
    <mergeCell ref="A17:A18"/>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C6:H6" xr:uid="{00000000-0002-0000-0D00-000000000000}">
      <formula1>"Directora General, Subdirector Adtivo y Financiero, Jefe de Control Interno, Asesor Jurídico, Ing. De Sistemas, Subdirectora Técnica"</formula1>
    </dataValidation>
    <dataValidation type="list" allowBlank="1" showInputMessage="1" showErrorMessage="1" sqref="C7:H7" xr:uid="{00000000-0002-0000-0D00-000001000000}">
      <formula1>RIESGOS</formula1>
    </dataValidation>
    <dataValidation type="list" allowBlank="1" showInputMessage="1" showErrorMessage="1" sqref="F11:F18" xr:uid="{00000000-0002-0000-0D00-000002000000}">
      <formula1>"Riesgo de Gestión, Riesgo de Corrupción, Riesgo de Seguridad de la Información"</formula1>
    </dataValidation>
    <dataValidation type="list" allowBlank="1" showInputMessage="1" showErrorMessage="1" sqref="C11:C18" xr:uid="{00000000-0002-0000-0D00-000003000000}">
      <formula1>"AFECTACIÓN ECONÓMICO, AFECTACIÓN PRESUPUESTAL, AFECTACIÓN REPUTACIONAL"</formula1>
    </dataValidation>
    <dataValidation type="list" allowBlank="1" showInputMessage="1" showErrorMessage="1" sqref="B11:B18" xr:uid="{00000000-0002-0000-0D00-000004000000}">
      <formula1>"CONTEXTO INTERNO, CONTEXTO EXTERNO"</formula1>
    </dataValidation>
    <dataValidation type="list" allowBlank="1" showInputMessage="1" showErrorMessage="1" sqref="H11:H18" xr:uid="{00000000-0002-0000-0D00-000005000000}">
      <formula1>CLASIFICACION_RIESGOS</formula1>
    </dataValidation>
  </dataValidations>
  <pageMargins left="0.23622047244094491" right="0.23622047244094491" top="0.55118110236220474" bottom="0.55118110236220474" header="0.31496062992125984" footer="0.31496062992125984"/>
  <pageSetup paperSize="5" scale="67" fitToHeight="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2:H20"/>
  <sheetViews>
    <sheetView zoomScale="78" zoomScaleNormal="78" workbookViewId="0">
      <selection activeCell="E11" sqref="E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528" t="s">
        <v>34</v>
      </c>
      <c r="C2" s="528"/>
      <c r="D2" s="528"/>
      <c r="E2" s="528"/>
      <c r="F2" s="528"/>
      <c r="G2" s="528"/>
      <c r="H2" s="528"/>
    </row>
    <row r="3" spans="1:8" x14ac:dyDescent="0.25">
      <c r="B3" s="528"/>
      <c r="C3" s="528"/>
      <c r="D3" s="528"/>
      <c r="E3" s="528"/>
      <c r="F3" s="528"/>
      <c r="G3" s="528"/>
      <c r="H3" s="528"/>
    </row>
    <row r="4" spans="1:8" x14ac:dyDescent="0.25">
      <c r="B4" s="528"/>
      <c r="C4" s="528"/>
      <c r="D4" s="528"/>
      <c r="E4" s="528"/>
      <c r="F4" s="528"/>
      <c r="G4" s="528"/>
      <c r="H4" s="528"/>
    </row>
    <row r="5" spans="1:8" ht="18" customHeight="1" x14ac:dyDescent="0.25">
      <c r="B5" s="528"/>
      <c r="C5" s="528"/>
      <c r="D5" s="528"/>
      <c r="E5" s="528"/>
      <c r="F5" s="528"/>
      <c r="G5" s="528"/>
      <c r="H5" s="528"/>
    </row>
    <row r="6" spans="1:8" ht="18" customHeight="1" x14ac:dyDescent="0.25">
      <c r="B6" s="10" t="s">
        <v>58</v>
      </c>
      <c r="C6" s="529" t="s">
        <v>275</v>
      </c>
      <c r="D6" s="529"/>
      <c r="E6" s="529"/>
      <c r="F6" s="529"/>
      <c r="G6" s="529"/>
      <c r="H6" s="530"/>
    </row>
    <row r="7" spans="1:8" ht="18" customHeight="1" x14ac:dyDescent="0.25">
      <c r="B7" s="10" t="s">
        <v>57</v>
      </c>
      <c r="C7" s="530" t="s">
        <v>66</v>
      </c>
      <c r="D7" s="530"/>
      <c r="E7" s="528"/>
      <c r="F7" s="528"/>
      <c r="G7" s="528"/>
      <c r="H7" s="528"/>
    </row>
    <row r="8" spans="1:8" ht="25.5" customHeight="1" x14ac:dyDescent="0.25">
      <c r="B8" s="9" t="s">
        <v>33</v>
      </c>
      <c r="C8" s="531" t="s">
        <v>252</v>
      </c>
      <c r="D8" s="531"/>
      <c r="E8" s="531"/>
      <c r="F8" s="531"/>
      <c r="G8" s="531"/>
      <c r="H8" s="531"/>
    </row>
    <row r="9" spans="1:8" s="3" customFormat="1" ht="99" customHeight="1" x14ac:dyDescent="0.25">
      <c r="B9" s="525" t="s">
        <v>106</v>
      </c>
      <c r="C9" s="525" t="s">
        <v>86</v>
      </c>
      <c r="D9" s="525" t="s">
        <v>107</v>
      </c>
      <c r="E9" s="525" t="s">
        <v>108</v>
      </c>
      <c r="F9" s="532" t="s">
        <v>0</v>
      </c>
      <c r="G9" s="525" t="s">
        <v>132</v>
      </c>
      <c r="H9" s="525" t="s">
        <v>111</v>
      </c>
    </row>
    <row r="10" spans="1:8" ht="19.5" customHeight="1" x14ac:dyDescent="0.25">
      <c r="B10" s="526"/>
      <c r="C10" s="526"/>
      <c r="D10" s="526"/>
      <c r="E10" s="526"/>
      <c r="F10" s="533"/>
      <c r="G10" s="526"/>
      <c r="H10" s="526"/>
    </row>
    <row r="11" spans="1:8" ht="22.5" customHeight="1" x14ac:dyDescent="0.25">
      <c r="A11" s="6"/>
      <c r="B11" s="32" t="s">
        <v>137</v>
      </c>
      <c r="C11" s="32" t="s">
        <v>247</v>
      </c>
      <c r="D11" s="32" t="s">
        <v>274</v>
      </c>
      <c r="E11" s="32" t="s">
        <v>273</v>
      </c>
      <c r="F11" s="31" t="s">
        <v>250</v>
      </c>
      <c r="G11" s="31" t="s">
        <v>272</v>
      </c>
      <c r="H11" s="33" t="s">
        <v>112</v>
      </c>
    </row>
    <row r="12" spans="1:8" ht="19.5" customHeight="1" x14ac:dyDescent="0.25">
      <c r="A12" s="6"/>
      <c r="B12" s="32"/>
      <c r="C12" s="32"/>
      <c r="D12" s="32"/>
      <c r="E12" s="32"/>
      <c r="F12" s="31"/>
      <c r="G12" s="31"/>
      <c r="H12" s="33"/>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527"/>
      <c r="B19" s="32"/>
      <c r="C19" s="32"/>
      <c r="D19" s="32"/>
      <c r="E19" s="32"/>
      <c r="F19" s="31"/>
      <c r="G19" s="31"/>
      <c r="H19" s="33"/>
    </row>
    <row r="20" spans="1:8" ht="19.5" customHeight="1" x14ac:dyDescent="0.25">
      <c r="A20" s="527"/>
      <c r="B20" s="32"/>
      <c r="C20" s="32"/>
      <c r="D20" s="32"/>
      <c r="E20" s="32"/>
      <c r="F20" s="31"/>
      <c r="G20" s="31"/>
      <c r="H20" s="33"/>
    </row>
  </sheetData>
  <mergeCells count="12">
    <mergeCell ref="A19:A20"/>
    <mergeCell ref="B9:B10"/>
    <mergeCell ref="C9:C10"/>
    <mergeCell ref="D9:D10"/>
    <mergeCell ref="B2:H5"/>
    <mergeCell ref="C7:H7"/>
    <mergeCell ref="C8:H8"/>
    <mergeCell ref="C6:H6"/>
    <mergeCell ref="E9:E10"/>
    <mergeCell ref="F9:F10"/>
    <mergeCell ref="H9:H10"/>
    <mergeCell ref="G9:G10"/>
  </mergeCells>
  <dataValidations count="6">
    <dataValidation type="list" allowBlank="1" showInputMessage="1" showErrorMessage="1" sqref="H11:H20" xr:uid="{00000000-0002-0000-0E00-000000000000}">
      <formula1>CLASIFICACION_RIESGOS</formula1>
    </dataValidation>
    <dataValidation type="list" allowBlank="1" showInputMessage="1" showErrorMessage="1" sqref="B11:B20" xr:uid="{00000000-0002-0000-0E00-000001000000}">
      <formula1>"CONTEXTO INTERNO, CONTEXTO EXTERNO"</formula1>
    </dataValidation>
    <dataValidation type="list" allowBlank="1" showInputMessage="1" showErrorMessage="1" sqref="C11:C20" xr:uid="{00000000-0002-0000-0E00-000002000000}">
      <formula1>"AFECTACIÓN ECONÓMICO, AFECTACIÓN PRESUPUESTAL, AFECTACIÓN REPUTACIONAL"</formula1>
    </dataValidation>
    <dataValidation type="list" allowBlank="1" showInputMessage="1" showErrorMessage="1" sqref="C7:H7" xr:uid="{00000000-0002-0000-0E00-000003000000}">
      <formula1>RIESGOS</formula1>
    </dataValidation>
    <dataValidation type="list" allowBlank="1" showInputMessage="1" showErrorMessage="1" sqref="C6:H6" xr:uid="{00000000-0002-0000-0E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0E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2:H20"/>
  <sheetViews>
    <sheetView zoomScale="78" zoomScaleNormal="78" workbookViewId="0">
      <selection activeCell="D11" sqref="D11:D12"/>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528" t="s">
        <v>34</v>
      </c>
      <c r="C2" s="528"/>
      <c r="D2" s="528"/>
      <c r="E2" s="528"/>
      <c r="F2" s="528"/>
      <c r="G2" s="528"/>
      <c r="H2" s="528"/>
    </row>
    <row r="3" spans="1:8" x14ac:dyDescent="0.25">
      <c r="B3" s="528"/>
      <c r="C3" s="528"/>
      <c r="D3" s="528"/>
      <c r="E3" s="528"/>
      <c r="F3" s="528"/>
      <c r="G3" s="528"/>
      <c r="H3" s="528"/>
    </row>
    <row r="4" spans="1:8" x14ac:dyDescent="0.25">
      <c r="B4" s="528"/>
      <c r="C4" s="528"/>
      <c r="D4" s="528"/>
      <c r="E4" s="528"/>
      <c r="F4" s="528"/>
      <c r="G4" s="528"/>
      <c r="H4" s="528"/>
    </row>
    <row r="5" spans="1:8" ht="18" customHeight="1" x14ac:dyDescent="0.25">
      <c r="B5" s="528"/>
      <c r="C5" s="528"/>
      <c r="D5" s="528"/>
      <c r="E5" s="528"/>
      <c r="F5" s="528"/>
      <c r="G5" s="528"/>
      <c r="H5" s="528"/>
    </row>
    <row r="6" spans="1:8" ht="18" customHeight="1" x14ac:dyDescent="0.25">
      <c r="B6" s="10" t="s">
        <v>58</v>
      </c>
      <c r="C6" s="529" t="s">
        <v>251</v>
      </c>
      <c r="D6" s="529"/>
      <c r="E6" s="529"/>
      <c r="F6" s="529"/>
      <c r="G6" s="529"/>
      <c r="H6" s="530"/>
    </row>
    <row r="7" spans="1:8" ht="18" customHeight="1" x14ac:dyDescent="0.25">
      <c r="B7" s="10" t="s">
        <v>57</v>
      </c>
      <c r="C7" s="530" t="s">
        <v>71</v>
      </c>
      <c r="D7" s="530"/>
      <c r="E7" s="528"/>
      <c r="F7" s="528"/>
      <c r="G7" s="528"/>
      <c r="H7" s="528"/>
    </row>
    <row r="8" spans="1:8" ht="25.5" customHeight="1" x14ac:dyDescent="0.25">
      <c r="B8" s="9" t="s">
        <v>33</v>
      </c>
      <c r="C8" s="531" t="s">
        <v>252</v>
      </c>
      <c r="D8" s="531"/>
      <c r="E8" s="531"/>
      <c r="F8" s="531"/>
      <c r="G8" s="531"/>
      <c r="H8" s="531"/>
    </row>
    <row r="9" spans="1:8" s="3" customFormat="1" ht="99" customHeight="1" x14ac:dyDescent="0.25">
      <c r="B9" s="525" t="s">
        <v>106</v>
      </c>
      <c r="C9" s="525" t="s">
        <v>86</v>
      </c>
      <c r="D9" s="525" t="s">
        <v>107</v>
      </c>
      <c r="E9" s="525" t="s">
        <v>108</v>
      </c>
      <c r="F9" s="532" t="s">
        <v>0</v>
      </c>
      <c r="G9" s="525" t="s">
        <v>132</v>
      </c>
      <c r="H9" s="525" t="s">
        <v>111</v>
      </c>
    </row>
    <row r="10" spans="1:8" ht="19.5" customHeight="1" x14ac:dyDescent="0.25">
      <c r="B10" s="526"/>
      <c r="C10" s="526"/>
      <c r="D10" s="526"/>
      <c r="E10" s="526"/>
      <c r="F10" s="533"/>
      <c r="G10" s="526"/>
      <c r="H10" s="526"/>
    </row>
    <row r="11" spans="1:8" ht="19.5" customHeight="1" x14ac:dyDescent="0.25">
      <c r="A11" s="6"/>
      <c r="B11" s="32" t="s">
        <v>133</v>
      </c>
      <c r="C11" s="32" t="s">
        <v>247</v>
      </c>
      <c r="D11" s="32" t="s">
        <v>248</v>
      </c>
      <c r="E11" s="32" t="s">
        <v>194</v>
      </c>
      <c r="F11" s="31" t="s">
        <v>138</v>
      </c>
      <c r="G11" s="31" t="s">
        <v>249</v>
      </c>
      <c r="H11" s="33" t="s">
        <v>118</v>
      </c>
    </row>
    <row r="12" spans="1:8" ht="19.5" customHeight="1" x14ac:dyDescent="0.25">
      <c r="A12" s="6"/>
      <c r="B12" s="32" t="s">
        <v>137</v>
      </c>
      <c r="C12" s="32" t="s">
        <v>247</v>
      </c>
      <c r="D12" s="32" t="s">
        <v>196</v>
      </c>
      <c r="E12" s="32" t="s">
        <v>195</v>
      </c>
      <c r="F12" s="31" t="s">
        <v>138</v>
      </c>
      <c r="G12" s="31" t="s">
        <v>249</v>
      </c>
      <c r="H12" s="33" t="s">
        <v>118</v>
      </c>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527"/>
      <c r="B19" s="32"/>
      <c r="C19" s="32"/>
      <c r="D19" s="32"/>
      <c r="E19" s="32"/>
      <c r="F19" s="31"/>
      <c r="G19" s="31"/>
      <c r="H19" s="33"/>
    </row>
    <row r="20" spans="1:8" ht="19.5" customHeight="1" x14ac:dyDescent="0.25">
      <c r="A20" s="527"/>
      <c r="B20" s="32"/>
      <c r="C20" s="32"/>
      <c r="D20" s="32"/>
      <c r="E20" s="32"/>
      <c r="F20" s="31"/>
      <c r="G20" s="31"/>
      <c r="H20" s="33"/>
    </row>
  </sheetData>
  <mergeCells count="12">
    <mergeCell ref="H9:H10"/>
    <mergeCell ref="A19:A20"/>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H11:H20" xr:uid="{00000000-0002-0000-0F00-000000000000}">
      <formula1>CLASIFICACION_RIESGOS</formula1>
    </dataValidation>
    <dataValidation type="list" allowBlank="1" showInputMessage="1" showErrorMessage="1" sqref="B11:B20" xr:uid="{00000000-0002-0000-0F00-000001000000}">
      <formula1>"CONTEXTO INTERNO, CONTEXTO EXTERNO"</formula1>
    </dataValidation>
    <dataValidation type="list" allowBlank="1" showInputMessage="1" showErrorMessage="1" sqref="C11:C20" xr:uid="{00000000-0002-0000-0F00-000002000000}">
      <formula1>"AFECTACIÓN ECONÓMICO, AFECTACIÓN PRESUPUESTAL, AFECTACIÓN REPUTACIONAL"</formula1>
    </dataValidation>
    <dataValidation type="list" allowBlank="1" showInputMessage="1" showErrorMessage="1" sqref="C7:H7" xr:uid="{00000000-0002-0000-0F00-000003000000}">
      <formula1>RIESGOS</formula1>
    </dataValidation>
    <dataValidation type="list" allowBlank="1" showInputMessage="1" showErrorMessage="1" sqref="C6:H6" xr:uid="{00000000-0002-0000-0F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0F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2:H20"/>
  <sheetViews>
    <sheetView topLeftCell="B1" zoomScale="78" zoomScaleNormal="78" workbookViewId="0">
      <selection activeCell="D11" sqref="D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528" t="s">
        <v>34</v>
      </c>
      <c r="C2" s="528"/>
      <c r="D2" s="528"/>
      <c r="E2" s="528"/>
      <c r="F2" s="528"/>
      <c r="G2" s="528"/>
      <c r="H2" s="528"/>
    </row>
    <row r="3" spans="1:8" x14ac:dyDescent="0.25">
      <c r="B3" s="528"/>
      <c r="C3" s="528"/>
      <c r="D3" s="528"/>
      <c r="E3" s="528"/>
      <c r="F3" s="528"/>
      <c r="G3" s="528"/>
      <c r="H3" s="528"/>
    </row>
    <row r="4" spans="1:8" x14ac:dyDescent="0.25">
      <c r="B4" s="528"/>
      <c r="C4" s="528"/>
      <c r="D4" s="528"/>
      <c r="E4" s="528"/>
      <c r="F4" s="528"/>
      <c r="G4" s="528"/>
      <c r="H4" s="528"/>
    </row>
    <row r="5" spans="1:8" ht="18" customHeight="1" x14ac:dyDescent="0.25">
      <c r="B5" s="528"/>
      <c r="C5" s="528"/>
      <c r="D5" s="528"/>
      <c r="E5" s="528"/>
      <c r="F5" s="528"/>
      <c r="G5" s="528"/>
      <c r="H5" s="528"/>
    </row>
    <row r="6" spans="1:8" ht="18" customHeight="1" x14ac:dyDescent="0.25">
      <c r="B6" s="10" t="s">
        <v>58</v>
      </c>
      <c r="C6" s="529" t="s">
        <v>275</v>
      </c>
      <c r="D6" s="529"/>
      <c r="E6" s="529"/>
      <c r="F6" s="529"/>
      <c r="G6" s="529"/>
      <c r="H6" s="530"/>
    </row>
    <row r="7" spans="1:8" ht="18" customHeight="1" x14ac:dyDescent="0.25">
      <c r="B7" s="10" t="s">
        <v>57</v>
      </c>
      <c r="C7" s="530" t="s">
        <v>69</v>
      </c>
      <c r="D7" s="530"/>
      <c r="E7" s="528"/>
      <c r="F7" s="528"/>
      <c r="G7" s="528"/>
      <c r="H7" s="528"/>
    </row>
    <row r="8" spans="1:8" ht="25.5" customHeight="1" x14ac:dyDescent="0.25">
      <c r="B8" s="9" t="s">
        <v>33</v>
      </c>
      <c r="C8" s="531" t="s">
        <v>252</v>
      </c>
      <c r="D8" s="531"/>
      <c r="E8" s="531"/>
      <c r="F8" s="531"/>
      <c r="G8" s="531"/>
      <c r="H8" s="531"/>
    </row>
    <row r="9" spans="1:8" s="3" customFormat="1" ht="99" customHeight="1" x14ac:dyDescent="0.25">
      <c r="B9" s="525" t="s">
        <v>106</v>
      </c>
      <c r="C9" s="525" t="s">
        <v>86</v>
      </c>
      <c r="D9" s="525" t="s">
        <v>107</v>
      </c>
      <c r="E9" s="525" t="s">
        <v>108</v>
      </c>
      <c r="F9" s="532" t="s">
        <v>0</v>
      </c>
      <c r="G9" s="525" t="s">
        <v>132</v>
      </c>
      <c r="H9" s="525" t="s">
        <v>111</v>
      </c>
    </row>
    <row r="10" spans="1:8" ht="19.5" customHeight="1" x14ac:dyDescent="0.25">
      <c r="B10" s="526"/>
      <c r="C10" s="526"/>
      <c r="D10" s="526"/>
      <c r="E10" s="526"/>
      <c r="F10" s="533"/>
      <c r="G10" s="526"/>
      <c r="H10" s="526"/>
    </row>
    <row r="11" spans="1:8" ht="22.5" customHeight="1" x14ac:dyDescent="0.25">
      <c r="A11" s="6"/>
      <c r="B11" s="32" t="s">
        <v>133</v>
      </c>
      <c r="C11" s="32" t="s">
        <v>247</v>
      </c>
      <c r="D11" s="32" t="s">
        <v>279</v>
      </c>
      <c r="E11" s="32" t="s">
        <v>277</v>
      </c>
      <c r="F11" s="31" t="s">
        <v>138</v>
      </c>
      <c r="G11" s="31" t="s">
        <v>276</v>
      </c>
      <c r="H11" s="33" t="s">
        <v>118</v>
      </c>
    </row>
    <row r="12" spans="1:8" ht="19.5" customHeight="1" x14ac:dyDescent="0.25">
      <c r="A12" s="6"/>
      <c r="B12" s="32" t="s">
        <v>133</v>
      </c>
      <c r="C12" s="32" t="s">
        <v>247</v>
      </c>
      <c r="D12" s="32" t="s">
        <v>278</v>
      </c>
      <c r="E12" s="32" t="s">
        <v>277</v>
      </c>
      <c r="F12" s="31" t="s">
        <v>134</v>
      </c>
      <c r="G12" s="31" t="s">
        <v>276</v>
      </c>
      <c r="H12" s="33" t="s">
        <v>118</v>
      </c>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527"/>
      <c r="B19" s="32"/>
      <c r="C19" s="32"/>
      <c r="D19" s="32"/>
      <c r="E19" s="32"/>
      <c r="F19" s="31"/>
      <c r="G19" s="31"/>
      <c r="H19" s="33"/>
    </row>
    <row r="20" spans="1:8" ht="19.5" customHeight="1" x14ac:dyDescent="0.25">
      <c r="A20" s="527"/>
      <c r="B20" s="32"/>
      <c r="C20" s="32"/>
      <c r="D20" s="32"/>
      <c r="E20" s="32"/>
      <c r="F20" s="31"/>
      <c r="G20" s="31"/>
      <c r="H20" s="33"/>
    </row>
  </sheetData>
  <mergeCells count="12">
    <mergeCell ref="F9:F10"/>
    <mergeCell ref="G9:G10"/>
    <mergeCell ref="H9:H10"/>
    <mergeCell ref="A19:A20"/>
    <mergeCell ref="B2:H5"/>
    <mergeCell ref="C6:H6"/>
    <mergeCell ref="C7:H7"/>
    <mergeCell ref="C8:H8"/>
    <mergeCell ref="B9:B10"/>
    <mergeCell ref="C9:C10"/>
    <mergeCell ref="D9:D10"/>
    <mergeCell ref="E9:E10"/>
  </mergeCells>
  <dataValidations count="6">
    <dataValidation type="list" allowBlank="1" showInputMessage="1" showErrorMessage="1" sqref="F11:F20" xr:uid="{00000000-0002-0000-1000-000000000000}">
      <formula1>"Riesgo de Gestión, Riesgo de Corrupción, Riesgo de Seguridad de la Información"</formula1>
    </dataValidation>
    <dataValidation type="list" allowBlank="1" showInputMessage="1" showErrorMessage="1" sqref="C6:H6" xr:uid="{00000000-0002-0000-1000-000001000000}">
      <formula1>"Directora General, Subdirector Adtivo y Financiero, Jefe de Control Interno, Asesor Jurídico, Ing. De Sistemas, Subdirectora Técnica"</formula1>
    </dataValidation>
    <dataValidation type="list" allowBlank="1" showInputMessage="1" showErrorMessage="1" sqref="C7:H7" xr:uid="{00000000-0002-0000-1000-000002000000}">
      <formula1>RIESGOS</formula1>
    </dataValidation>
    <dataValidation type="list" allowBlank="1" showInputMessage="1" showErrorMessage="1" sqref="C11:C20" xr:uid="{00000000-0002-0000-1000-000003000000}">
      <formula1>"AFECTACIÓN ECONÓMICO, AFECTACIÓN PRESUPUESTAL, AFECTACIÓN REPUTACIONAL"</formula1>
    </dataValidation>
    <dataValidation type="list" allowBlank="1" showInputMessage="1" showErrorMessage="1" sqref="B11:B20" xr:uid="{00000000-0002-0000-1000-000004000000}">
      <formula1>"CONTEXTO INTERNO, CONTEXTO EXTERNO"</formula1>
    </dataValidation>
    <dataValidation type="list" allowBlank="1" showInputMessage="1" showErrorMessage="1" sqref="H11:H20" xr:uid="{00000000-0002-0000-1000-000005000000}">
      <formula1>CLASIFICACION_RIESGOS</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2:H20"/>
  <sheetViews>
    <sheetView zoomScale="78" zoomScaleNormal="78" workbookViewId="0">
      <selection activeCell="E24" sqref="E24"/>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528" t="s">
        <v>34</v>
      </c>
      <c r="C2" s="528"/>
      <c r="D2" s="528"/>
      <c r="E2" s="528"/>
      <c r="F2" s="528"/>
      <c r="G2" s="528"/>
      <c r="H2" s="528"/>
    </row>
    <row r="3" spans="1:8" x14ac:dyDescent="0.25">
      <c r="B3" s="528"/>
      <c r="C3" s="528"/>
      <c r="D3" s="528"/>
      <c r="E3" s="528"/>
      <c r="F3" s="528"/>
      <c r="G3" s="528"/>
      <c r="H3" s="528"/>
    </row>
    <row r="4" spans="1:8" x14ac:dyDescent="0.25">
      <c r="B4" s="528"/>
      <c r="C4" s="528"/>
      <c r="D4" s="528"/>
      <c r="E4" s="528"/>
      <c r="F4" s="528"/>
      <c r="G4" s="528"/>
      <c r="H4" s="528"/>
    </row>
    <row r="5" spans="1:8" ht="18" customHeight="1" x14ac:dyDescent="0.25">
      <c r="B5" s="528"/>
      <c r="C5" s="528"/>
      <c r="D5" s="528"/>
      <c r="E5" s="528"/>
      <c r="F5" s="528"/>
      <c r="G5" s="528"/>
      <c r="H5" s="528"/>
    </row>
    <row r="6" spans="1:8" ht="18" customHeight="1" x14ac:dyDescent="0.25">
      <c r="B6" s="10" t="s">
        <v>58</v>
      </c>
      <c r="C6" s="529" t="s">
        <v>251</v>
      </c>
      <c r="D6" s="529"/>
      <c r="E6" s="529"/>
      <c r="F6" s="529"/>
      <c r="G6" s="529"/>
      <c r="H6" s="530"/>
    </row>
    <row r="7" spans="1:8" ht="18" customHeight="1" x14ac:dyDescent="0.25">
      <c r="B7" s="10" t="s">
        <v>57</v>
      </c>
      <c r="C7" s="530" t="s">
        <v>74</v>
      </c>
      <c r="D7" s="530"/>
      <c r="E7" s="528"/>
      <c r="F7" s="528"/>
      <c r="G7" s="528"/>
      <c r="H7" s="528"/>
    </row>
    <row r="8" spans="1:8" ht="25.5" customHeight="1" x14ac:dyDescent="0.25">
      <c r="B8" s="9" t="s">
        <v>33</v>
      </c>
      <c r="C8" s="531" t="s">
        <v>252</v>
      </c>
      <c r="D8" s="531"/>
      <c r="E8" s="531"/>
      <c r="F8" s="531"/>
      <c r="G8" s="531"/>
      <c r="H8" s="531"/>
    </row>
    <row r="9" spans="1:8" s="3" customFormat="1" ht="99" customHeight="1" x14ac:dyDescent="0.25">
      <c r="B9" s="525" t="s">
        <v>106</v>
      </c>
      <c r="C9" s="525" t="s">
        <v>86</v>
      </c>
      <c r="D9" s="525" t="s">
        <v>107</v>
      </c>
      <c r="E9" s="525" t="s">
        <v>108</v>
      </c>
      <c r="F9" s="532" t="s">
        <v>0</v>
      </c>
      <c r="G9" s="525" t="s">
        <v>132</v>
      </c>
      <c r="H9" s="525" t="s">
        <v>111</v>
      </c>
    </row>
    <row r="10" spans="1:8" ht="19.5" customHeight="1" x14ac:dyDescent="0.25">
      <c r="B10" s="526"/>
      <c r="C10" s="526"/>
      <c r="D10" s="526"/>
      <c r="E10" s="526"/>
      <c r="F10" s="533"/>
      <c r="G10" s="526"/>
      <c r="H10" s="526"/>
    </row>
    <row r="11" spans="1:8" ht="24" customHeight="1" x14ac:dyDescent="0.25">
      <c r="A11" s="6"/>
      <c r="B11" s="32" t="s">
        <v>133</v>
      </c>
      <c r="C11" s="32" t="s">
        <v>247</v>
      </c>
      <c r="D11" s="50" t="s">
        <v>240</v>
      </c>
      <c r="E11" s="49" t="s">
        <v>239</v>
      </c>
      <c r="F11" s="31" t="s">
        <v>138</v>
      </c>
      <c r="G11" s="31" t="s">
        <v>143</v>
      </c>
      <c r="H11" s="33" t="s">
        <v>118</v>
      </c>
    </row>
    <row r="12" spans="1:8" ht="24" customHeight="1" x14ac:dyDescent="0.25">
      <c r="A12" s="6"/>
      <c r="B12" s="32" t="s">
        <v>133</v>
      </c>
      <c r="C12" s="32" t="s">
        <v>247</v>
      </c>
      <c r="D12" s="52" t="s">
        <v>243</v>
      </c>
      <c r="E12" s="51" t="s">
        <v>242</v>
      </c>
      <c r="F12" s="31" t="s">
        <v>138</v>
      </c>
      <c r="G12" s="31" t="s">
        <v>143</v>
      </c>
      <c r="H12" s="33" t="s">
        <v>118</v>
      </c>
    </row>
    <row r="13" spans="1:8" ht="24" customHeight="1" x14ac:dyDescent="0.25">
      <c r="A13" s="6"/>
      <c r="B13" s="32" t="s">
        <v>133</v>
      </c>
      <c r="C13" s="32" t="s">
        <v>247</v>
      </c>
      <c r="D13" s="54" t="s">
        <v>245</v>
      </c>
      <c r="E13" s="53" t="s">
        <v>244</v>
      </c>
      <c r="F13" s="31" t="s">
        <v>250</v>
      </c>
      <c r="G13" s="31" t="s">
        <v>143</v>
      </c>
      <c r="H13" s="33" t="s">
        <v>118</v>
      </c>
    </row>
    <row r="14" spans="1:8" ht="24" customHeight="1" thickBot="1" x14ac:dyDescent="0.3">
      <c r="A14" s="6"/>
      <c r="B14" s="32" t="s">
        <v>133</v>
      </c>
      <c r="C14" s="32" t="s">
        <v>247</v>
      </c>
      <c r="D14" s="55" t="s">
        <v>253</v>
      </c>
      <c r="E14" s="55" t="s">
        <v>246</v>
      </c>
      <c r="F14" s="31" t="s">
        <v>138</v>
      </c>
      <c r="G14" s="31" t="s">
        <v>168</v>
      </c>
      <c r="H14" s="33" t="s">
        <v>118</v>
      </c>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527"/>
      <c r="B19" s="32"/>
      <c r="C19" s="32"/>
      <c r="D19" s="32"/>
      <c r="E19" s="32"/>
      <c r="F19" s="31"/>
      <c r="G19" s="31"/>
      <c r="H19" s="33"/>
    </row>
    <row r="20" spans="1:8" ht="19.5" customHeight="1" x14ac:dyDescent="0.25">
      <c r="A20" s="527"/>
      <c r="B20" s="32"/>
      <c r="C20" s="32"/>
      <c r="D20" s="32"/>
      <c r="E20" s="32"/>
      <c r="F20" s="31"/>
      <c r="G20" s="31"/>
      <c r="H20" s="33"/>
    </row>
  </sheetData>
  <mergeCells count="12">
    <mergeCell ref="A19:A20"/>
    <mergeCell ref="B9:B10"/>
    <mergeCell ref="C9:C10"/>
    <mergeCell ref="D9:D10"/>
    <mergeCell ref="B2:H5"/>
    <mergeCell ref="C7:H7"/>
    <mergeCell ref="C8:H8"/>
    <mergeCell ref="C6:H6"/>
    <mergeCell ref="E9:E10"/>
    <mergeCell ref="F9:F10"/>
    <mergeCell ref="H9:H10"/>
    <mergeCell ref="G9:G10"/>
  </mergeCells>
  <dataValidations count="6">
    <dataValidation type="list" allowBlank="1" showInputMessage="1" showErrorMessage="1" sqref="F11:F20" xr:uid="{00000000-0002-0000-1100-000000000000}">
      <formula1>"Riesgo de Gestión, Riesgo de Corrupción, Riesgo de Seguridad de la Información"</formula1>
    </dataValidation>
    <dataValidation type="list" allowBlank="1" showInputMessage="1" showErrorMessage="1" sqref="C6:H6" xr:uid="{00000000-0002-0000-1100-000001000000}">
      <formula1>"Directora General, Subdirector Adtivo y Financiero, Jefe de Control Interno, Asesor Jurídico, Ing. De Sistemas, Subdirectora Técnica"</formula1>
    </dataValidation>
    <dataValidation type="list" allowBlank="1" showInputMessage="1" showErrorMessage="1" sqref="C7:H7" xr:uid="{00000000-0002-0000-1100-000002000000}">
      <formula1>RIESGOS</formula1>
    </dataValidation>
    <dataValidation type="list" allowBlank="1" showInputMessage="1" showErrorMessage="1" sqref="C11:C20" xr:uid="{00000000-0002-0000-1100-000003000000}">
      <formula1>"AFECTACIÓN ECONÓMICO, AFECTACIÓN PRESUPUESTAL, AFECTACIÓN REPUTACIONAL"</formula1>
    </dataValidation>
    <dataValidation type="list" allowBlank="1" showInputMessage="1" showErrorMessage="1" sqref="B11:B20" xr:uid="{00000000-0002-0000-1100-000004000000}">
      <formula1>"CONTEXTO INTERNO, CONTEXTO EXTERNO"</formula1>
    </dataValidation>
    <dataValidation type="list" allowBlank="1" showInputMessage="1" showErrorMessage="1" sqref="H11:H20" xr:uid="{00000000-0002-0000-1100-000005000000}">
      <formula1>CLASIFICACION_RIESGOS</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2:H20"/>
  <sheetViews>
    <sheetView topLeftCell="A3" zoomScale="78" zoomScaleNormal="78" workbookViewId="0">
      <selection activeCell="E11" sqref="E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6" width="34" bestFit="1" customWidth="1"/>
    <col min="7" max="7" width="14.7109375" customWidth="1"/>
    <col min="8" max="8" width="38.5703125" customWidth="1"/>
  </cols>
  <sheetData>
    <row r="2" spans="1:8" x14ac:dyDescent="0.25">
      <c r="B2" s="528" t="s">
        <v>34</v>
      </c>
      <c r="C2" s="528"/>
      <c r="D2" s="528"/>
      <c r="E2" s="528"/>
      <c r="F2" s="528"/>
      <c r="G2" s="528"/>
      <c r="H2" s="528"/>
    </row>
    <row r="3" spans="1:8" x14ac:dyDescent="0.25">
      <c r="B3" s="528"/>
      <c r="C3" s="528"/>
      <c r="D3" s="528"/>
      <c r="E3" s="528"/>
      <c r="F3" s="528"/>
      <c r="G3" s="528"/>
      <c r="H3" s="528"/>
    </row>
    <row r="4" spans="1:8" x14ac:dyDescent="0.25">
      <c r="B4" s="528"/>
      <c r="C4" s="528"/>
      <c r="D4" s="528"/>
      <c r="E4" s="528"/>
      <c r="F4" s="528"/>
      <c r="G4" s="528"/>
      <c r="H4" s="528"/>
    </row>
    <row r="5" spans="1:8" ht="18" customHeight="1" x14ac:dyDescent="0.25">
      <c r="B5" s="528"/>
      <c r="C5" s="528"/>
      <c r="D5" s="528"/>
      <c r="E5" s="528"/>
      <c r="F5" s="528"/>
      <c r="G5" s="528"/>
      <c r="H5" s="528"/>
    </row>
    <row r="6" spans="1:8" ht="18" customHeight="1" x14ac:dyDescent="0.25">
      <c r="B6" s="10" t="s">
        <v>58</v>
      </c>
      <c r="C6" s="529" t="s">
        <v>78</v>
      </c>
      <c r="D6" s="529"/>
      <c r="E6" s="529"/>
      <c r="F6" s="529"/>
      <c r="G6" s="529"/>
      <c r="H6" s="530"/>
    </row>
    <row r="7" spans="1:8" ht="18" customHeight="1" x14ac:dyDescent="0.25">
      <c r="B7" s="10" t="s">
        <v>57</v>
      </c>
      <c r="C7" s="530" t="s">
        <v>77</v>
      </c>
      <c r="D7" s="530"/>
      <c r="E7" s="528"/>
      <c r="F7" s="528"/>
      <c r="G7" s="528"/>
      <c r="H7" s="528"/>
    </row>
    <row r="8" spans="1:8" ht="25.5" customHeight="1" x14ac:dyDescent="0.25">
      <c r="B8" s="9" t="s">
        <v>33</v>
      </c>
      <c r="C8" s="531" t="s">
        <v>254</v>
      </c>
      <c r="D8" s="531"/>
      <c r="E8" s="531"/>
      <c r="F8" s="531"/>
      <c r="G8" s="531"/>
      <c r="H8" s="531"/>
    </row>
    <row r="9" spans="1:8" s="3" customFormat="1" ht="99" customHeight="1" x14ac:dyDescent="0.25">
      <c r="B9" s="525" t="s">
        <v>106</v>
      </c>
      <c r="C9" s="525" t="s">
        <v>86</v>
      </c>
      <c r="D9" s="525" t="s">
        <v>107</v>
      </c>
      <c r="E9" s="525" t="s">
        <v>108</v>
      </c>
      <c r="F9" s="532" t="s">
        <v>0</v>
      </c>
      <c r="G9" s="525" t="s">
        <v>132</v>
      </c>
      <c r="H9" s="525" t="s">
        <v>111</v>
      </c>
    </row>
    <row r="10" spans="1:8" ht="19.5" customHeight="1" x14ac:dyDescent="0.25">
      <c r="B10" s="526"/>
      <c r="C10" s="526"/>
      <c r="D10" s="526"/>
      <c r="E10" s="526"/>
      <c r="F10" s="533"/>
      <c r="G10" s="526"/>
      <c r="H10" s="526"/>
    </row>
    <row r="11" spans="1:8" ht="114.75" x14ac:dyDescent="0.25">
      <c r="A11" s="6"/>
      <c r="B11" s="32"/>
      <c r="C11" s="32"/>
      <c r="D11" s="32" t="s">
        <v>268</v>
      </c>
      <c r="E11" s="32" t="s">
        <v>267</v>
      </c>
      <c r="F11" s="31"/>
      <c r="G11" s="31"/>
      <c r="H11" s="33"/>
    </row>
    <row r="12" spans="1:8" x14ac:dyDescent="0.25">
      <c r="A12" s="6"/>
      <c r="B12" s="32"/>
      <c r="C12" s="32"/>
      <c r="D12" s="32"/>
      <c r="E12" s="32"/>
      <c r="F12" s="31"/>
      <c r="G12" s="31"/>
      <c r="H12" s="33"/>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527"/>
      <c r="B19" s="32"/>
      <c r="C19" s="32"/>
      <c r="D19" s="32"/>
      <c r="E19" s="32"/>
      <c r="F19" s="31"/>
      <c r="G19" s="31"/>
      <c r="H19" s="33"/>
    </row>
    <row r="20" spans="1:8" ht="19.5" customHeight="1" x14ac:dyDescent="0.25">
      <c r="A20" s="527"/>
      <c r="B20" s="32"/>
      <c r="C20" s="32"/>
      <c r="D20" s="32"/>
      <c r="E20" s="32"/>
      <c r="F20" s="31"/>
      <c r="G20" s="31"/>
      <c r="H20" s="33"/>
    </row>
  </sheetData>
  <mergeCells count="12">
    <mergeCell ref="H9:H10"/>
    <mergeCell ref="A19:A20"/>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H11:H20" xr:uid="{00000000-0002-0000-1200-000000000000}">
      <formula1>CLASIFICACION_RIESGOS</formula1>
    </dataValidation>
    <dataValidation type="list" allowBlank="1" showInputMessage="1" showErrorMessage="1" sqref="B11:B20" xr:uid="{00000000-0002-0000-1200-000001000000}">
      <formula1>"CONTEXTO INTERNO, CONTEXTO EXTERNO"</formula1>
    </dataValidation>
    <dataValidation type="list" allowBlank="1" showInputMessage="1" showErrorMessage="1" sqref="C11:C20" xr:uid="{00000000-0002-0000-1200-000002000000}">
      <formula1>"AFECTACIÓN ECONÓMICO, AFECTACIÓN PRESUPUESTAL, AFECTACIÓN REPUTACIONAL"</formula1>
    </dataValidation>
    <dataValidation type="list" allowBlank="1" showInputMessage="1" showErrorMessage="1" sqref="C7:H7" xr:uid="{00000000-0002-0000-1200-000003000000}">
      <formula1>RIESGOS</formula1>
    </dataValidation>
    <dataValidation type="list" allowBlank="1" showInputMessage="1" showErrorMessage="1" sqref="C6:H6" xr:uid="{00000000-0002-0000-12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12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67" fitToHeight="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A36"/>
  <sheetViews>
    <sheetView workbookViewId="0">
      <selection activeCell="E16" sqref="E16:F16"/>
    </sheetView>
  </sheetViews>
  <sheetFormatPr baseColWidth="10" defaultColWidth="11.42578125" defaultRowHeight="15" x14ac:dyDescent="0.25"/>
  <cols>
    <col min="1" max="3" width="11.42578125" style="36"/>
    <col min="4" max="4" width="11.42578125" style="35"/>
    <col min="5" max="5" width="12.7109375" style="35" customWidth="1"/>
    <col min="6" max="6" width="69.28515625" style="35" customWidth="1"/>
    <col min="7" max="8" width="11.42578125" style="35"/>
    <col min="9" max="27" width="11.42578125" style="36"/>
    <col min="28" max="16384" width="11.42578125" style="35"/>
  </cols>
  <sheetData>
    <row r="1" spans="4:8" s="36" customFormat="1" x14ac:dyDescent="0.25"/>
    <row r="2" spans="4:8" s="36" customFormat="1" x14ac:dyDescent="0.25"/>
    <row r="3" spans="4:8" s="36" customFormat="1" x14ac:dyDescent="0.25"/>
    <row r="4" spans="4:8" s="36" customFormat="1" x14ac:dyDescent="0.25"/>
    <row r="5" spans="4:8" s="36" customFormat="1" ht="15.75" thickBot="1" x14ac:dyDescent="0.3"/>
    <row r="6" spans="4:8" x14ac:dyDescent="0.25">
      <c r="D6" s="550"/>
      <c r="E6" s="551"/>
      <c r="F6" s="556" t="s">
        <v>35</v>
      </c>
      <c r="G6" s="557"/>
      <c r="H6" s="558"/>
    </row>
    <row r="7" spans="4:8" x14ac:dyDescent="0.25">
      <c r="D7" s="552"/>
      <c r="E7" s="553"/>
      <c r="F7" s="559"/>
      <c r="G7" s="560"/>
      <c r="H7" s="561"/>
    </row>
    <row r="8" spans="4:8" x14ac:dyDescent="0.25">
      <c r="D8" s="552"/>
      <c r="E8" s="553"/>
      <c r="F8" s="559"/>
      <c r="G8" s="560"/>
      <c r="H8" s="561"/>
    </row>
    <row r="9" spans="4:8" ht="19.5" customHeight="1" x14ac:dyDescent="0.25">
      <c r="D9" s="554"/>
      <c r="E9" s="555"/>
      <c r="F9" s="562"/>
      <c r="G9" s="563"/>
      <c r="H9" s="564"/>
    </row>
    <row r="10" spans="4:8" ht="15.75" x14ac:dyDescent="0.25">
      <c r="D10" s="565" t="s">
        <v>1</v>
      </c>
      <c r="E10" s="566" t="s">
        <v>2</v>
      </c>
      <c r="F10" s="566"/>
      <c r="G10" s="567" t="s">
        <v>4</v>
      </c>
      <c r="H10" s="568"/>
    </row>
    <row r="11" spans="4:8" ht="47.25" customHeight="1" x14ac:dyDescent="0.25">
      <c r="D11" s="565"/>
      <c r="E11" s="566" t="s">
        <v>3</v>
      </c>
      <c r="F11" s="566"/>
      <c r="G11" s="40" t="s">
        <v>5</v>
      </c>
      <c r="H11" s="41" t="s">
        <v>6</v>
      </c>
    </row>
    <row r="12" spans="4:8" ht="21" customHeight="1" x14ac:dyDescent="0.25">
      <c r="D12" s="46">
        <v>1</v>
      </c>
      <c r="E12" s="538" t="s">
        <v>7</v>
      </c>
      <c r="F12" s="538"/>
      <c r="G12" s="42"/>
      <c r="H12" s="43"/>
    </row>
    <row r="13" spans="4:8" ht="22.5" customHeight="1" x14ac:dyDescent="0.25">
      <c r="D13" s="46">
        <v>2</v>
      </c>
      <c r="E13" s="538" t="s">
        <v>8</v>
      </c>
      <c r="F13" s="538"/>
      <c r="G13" s="42"/>
      <c r="H13" s="43"/>
    </row>
    <row r="14" spans="4:8" ht="21" customHeight="1" x14ac:dyDescent="0.25">
      <c r="D14" s="46">
        <v>3</v>
      </c>
      <c r="E14" s="538" t="s">
        <v>9</v>
      </c>
      <c r="F14" s="538"/>
      <c r="G14" s="42"/>
      <c r="H14" s="43"/>
    </row>
    <row r="15" spans="4:8" ht="22.5" customHeight="1" x14ac:dyDescent="0.25">
      <c r="D15" s="46">
        <v>4</v>
      </c>
      <c r="E15" s="538" t="s">
        <v>10</v>
      </c>
      <c r="F15" s="538"/>
      <c r="G15" s="44"/>
      <c r="H15" s="45"/>
    </row>
    <row r="16" spans="4:8" ht="19.5" customHeight="1" x14ac:dyDescent="0.25">
      <c r="D16" s="46">
        <v>5</v>
      </c>
      <c r="E16" s="538" t="s">
        <v>11</v>
      </c>
      <c r="F16" s="538"/>
      <c r="G16" s="42"/>
      <c r="H16" s="43"/>
    </row>
    <row r="17" spans="4:8" ht="18.75" customHeight="1" x14ac:dyDescent="0.25">
      <c r="D17" s="46">
        <v>6</v>
      </c>
      <c r="E17" s="538" t="s">
        <v>12</v>
      </c>
      <c r="F17" s="538"/>
      <c r="G17" s="42"/>
      <c r="H17" s="43"/>
    </row>
    <row r="18" spans="4:8" ht="21" customHeight="1" x14ac:dyDescent="0.25">
      <c r="D18" s="46">
        <v>7</v>
      </c>
      <c r="E18" s="538" t="s">
        <v>13</v>
      </c>
      <c r="F18" s="538"/>
      <c r="G18" s="42"/>
      <c r="H18" s="43"/>
    </row>
    <row r="19" spans="4:8" ht="30.75" customHeight="1" x14ac:dyDescent="0.25">
      <c r="D19" s="46">
        <v>8</v>
      </c>
      <c r="E19" s="538" t="s">
        <v>14</v>
      </c>
      <c r="F19" s="538"/>
      <c r="G19" s="44"/>
      <c r="H19" s="45"/>
    </row>
    <row r="20" spans="4:8" ht="19.5" customHeight="1" x14ac:dyDescent="0.25">
      <c r="D20" s="46">
        <v>9</v>
      </c>
      <c r="E20" s="538" t="s">
        <v>15</v>
      </c>
      <c r="F20" s="538"/>
      <c r="G20" s="44"/>
      <c r="H20" s="45"/>
    </row>
    <row r="21" spans="4:8" ht="20.25" customHeight="1" x14ac:dyDescent="0.25">
      <c r="D21" s="46">
        <v>10</v>
      </c>
      <c r="E21" s="538" t="s">
        <v>16</v>
      </c>
      <c r="F21" s="538"/>
      <c r="G21" s="42"/>
      <c r="H21" s="43"/>
    </row>
    <row r="22" spans="4:8" ht="21" customHeight="1" x14ac:dyDescent="0.25">
      <c r="D22" s="46">
        <v>11</v>
      </c>
      <c r="E22" s="538" t="s">
        <v>17</v>
      </c>
      <c r="F22" s="538"/>
      <c r="G22" s="42"/>
      <c r="H22" s="43"/>
    </row>
    <row r="23" spans="4:8" ht="19.5" customHeight="1" x14ac:dyDescent="0.25">
      <c r="D23" s="46">
        <v>12</v>
      </c>
      <c r="E23" s="538" t="s">
        <v>18</v>
      </c>
      <c r="F23" s="538"/>
      <c r="G23" s="42"/>
      <c r="H23" s="43"/>
    </row>
    <row r="24" spans="4:8" ht="19.5" customHeight="1" x14ac:dyDescent="0.25">
      <c r="D24" s="46">
        <v>13</v>
      </c>
      <c r="E24" s="538" t="s">
        <v>19</v>
      </c>
      <c r="F24" s="538"/>
      <c r="G24" s="543"/>
      <c r="H24" s="43"/>
    </row>
    <row r="25" spans="4:8" ht="21" customHeight="1" x14ac:dyDescent="0.25">
      <c r="D25" s="46">
        <v>14</v>
      </c>
      <c r="E25" s="538" t="s">
        <v>27</v>
      </c>
      <c r="F25" s="538"/>
      <c r="G25" s="544"/>
      <c r="H25" s="45"/>
    </row>
    <row r="26" spans="4:8" ht="23.25" customHeight="1" x14ac:dyDescent="0.25">
      <c r="D26" s="46">
        <v>15</v>
      </c>
      <c r="E26" s="538" t="s">
        <v>28</v>
      </c>
      <c r="F26" s="538"/>
      <c r="G26" s="544"/>
      <c r="H26" s="45"/>
    </row>
    <row r="27" spans="4:8" ht="19.5" customHeight="1" x14ac:dyDescent="0.25">
      <c r="D27" s="46">
        <v>16</v>
      </c>
      <c r="E27" s="538" t="s">
        <v>29</v>
      </c>
      <c r="F27" s="538"/>
      <c r="G27" s="544"/>
      <c r="H27" s="45"/>
    </row>
    <row r="28" spans="4:8" ht="20.25" customHeight="1" x14ac:dyDescent="0.25">
      <c r="D28" s="46">
        <v>17</v>
      </c>
      <c r="E28" s="538" t="s">
        <v>20</v>
      </c>
      <c r="F28" s="538"/>
      <c r="G28" s="544"/>
      <c r="H28" s="45"/>
    </row>
    <row r="29" spans="4:8" ht="21" customHeight="1" x14ac:dyDescent="0.25">
      <c r="D29" s="46">
        <v>18</v>
      </c>
      <c r="E29" s="538" t="s">
        <v>21</v>
      </c>
      <c r="F29" s="538"/>
      <c r="G29" s="544"/>
      <c r="H29" s="45"/>
    </row>
    <row r="30" spans="4:8" ht="18.75" customHeight="1" x14ac:dyDescent="0.25">
      <c r="D30" s="46">
        <v>19</v>
      </c>
      <c r="E30" s="538" t="s">
        <v>22</v>
      </c>
      <c r="F30" s="538"/>
      <c r="G30" s="545"/>
      <c r="H30" s="45"/>
    </row>
    <row r="31" spans="4:8" ht="37.5" customHeight="1" x14ac:dyDescent="0.25">
      <c r="D31" s="539" t="s">
        <v>30</v>
      </c>
      <c r="E31" s="540"/>
      <c r="F31" s="540"/>
      <c r="G31" s="541"/>
      <c r="H31" s="542"/>
    </row>
    <row r="32" spans="4:8" ht="33.75" customHeight="1" x14ac:dyDescent="0.25">
      <c r="D32" s="539" t="s">
        <v>31</v>
      </c>
      <c r="E32" s="540"/>
      <c r="F32" s="540"/>
      <c r="G32" s="541"/>
      <c r="H32" s="542"/>
    </row>
    <row r="33" spans="4:8" ht="38.25" customHeight="1" x14ac:dyDescent="0.25">
      <c r="D33" s="539" t="s">
        <v>32</v>
      </c>
      <c r="E33" s="540"/>
      <c r="F33" s="540"/>
      <c r="G33" s="541"/>
      <c r="H33" s="542"/>
    </row>
    <row r="34" spans="4:8" ht="15" customHeight="1" x14ac:dyDescent="0.25">
      <c r="D34" s="546" t="s">
        <v>23</v>
      </c>
      <c r="E34" s="547"/>
      <c r="F34" s="47" t="s">
        <v>24</v>
      </c>
      <c r="G34" s="548"/>
      <c r="H34" s="534"/>
    </row>
    <row r="35" spans="4:8" ht="16.5" thickBot="1" x14ac:dyDescent="0.3">
      <c r="D35" s="536" t="s">
        <v>25</v>
      </c>
      <c r="E35" s="537"/>
      <c r="F35" s="48" t="s">
        <v>26</v>
      </c>
      <c r="G35" s="549"/>
      <c r="H35" s="535"/>
    </row>
    <row r="36" spans="4:8" x14ac:dyDescent="0.25">
      <c r="D36" s="36"/>
      <c r="E36" s="36"/>
      <c r="F36" s="36"/>
    </row>
  </sheetData>
  <sheetProtection algorithmName="SHA-512" hashValue="H3ezi3X4iejlRPc4q95DYEd8aT0GcTEMDcdWWTlMHjhiy+CuHyhfHeMBUo24B8g5ubQKzoeCMBFQKuraro58Dg==" saltValue="AH2uyVytd6XV0G5VtqTUwA==" spinCount="100000" sheet="1" objects="1" scenarios="1"/>
  <mergeCells count="35">
    <mergeCell ref="D6:E9"/>
    <mergeCell ref="F6:H9"/>
    <mergeCell ref="D10:D11"/>
    <mergeCell ref="E10:F10"/>
    <mergeCell ref="G10:H10"/>
    <mergeCell ref="E11:F11"/>
    <mergeCell ref="E12:F12"/>
    <mergeCell ref="E13:F13"/>
    <mergeCell ref="E14:F14"/>
    <mergeCell ref="D34:E34"/>
    <mergeCell ref="G34:G35"/>
    <mergeCell ref="E15:F15"/>
    <mergeCell ref="E29:F29"/>
    <mergeCell ref="E30:F30"/>
    <mergeCell ref="D33:F33"/>
    <mergeCell ref="E22:F22"/>
    <mergeCell ref="E17:F17"/>
    <mergeCell ref="E18:F18"/>
    <mergeCell ref="E19:F19"/>
    <mergeCell ref="E20:F20"/>
    <mergeCell ref="E21:F21"/>
    <mergeCell ref="H34:H35"/>
    <mergeCell ref="D35:E35"/>
    <mergeCell ref="E16:F16"/>
    <mergeCell ref="D31:F31"/>
    <mergeCell ref="G31:G33"/>
    <mergeCell ref="H31:H33"/>
    <mergeCell ref="D32:F32"/>
    <mergeCell ref="E23:F23"/>
    <mergeCell ref="E24:F24"/>
    <mergeCell ref="G24:G30"/>
    <mergeCell ref="E25:F25"/>
    <mergeCell ref="E26:F26"/>
    <mergeCell ref="E27:F27"/>
    <mergeCell ref="E28:F28"/>
  </mergeCells>
  <pageMargins left="0.23622047244094491" right="0.23622047244094491" top="0.74803149606299213" bottom="0.74803149606299213" header="0.31496062992125984" footer="0.31496062992125984"/>
  <pageSetup paperSize="121" scale="85" fitToHeight="0"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24"/>
  <sheetViews>
    <sheetView zoomScale="115" zoomScaleNormal="115" workbookViewId="0">
      <selection activeCell="G9" sqref="G9"/>
    </sheetView>
  </sheetViews>
  <sheetFormatPr baseColWidth="10" defaultRowHeight="15" x14ac:dyDescent="0.25"/>
  <cols>
    <col min="1" max="1" width="6.5703125" style="3" customWidth="1"/>
    <col min="2" max="2" width="42.28515625" customWidth="1"/>
    <col min="3" max="3" width="34.28515625" hidden="1" customWidth="1"/>
    <col min="4" max="4" width="35.42578125" hidden="1" customWidth="1"/>
    <col min="5" max="5" width="35.42578125" customWidth="1"/>
  </cols>
  <sheetData>
    <row r="1" spans="1:6" ht="46.5" customHeight="1" x14ac:dyDescent="0.25">
      <c r="A1" s="4" t="s">
        <v>36</v>
      </c>
      <c r="B1" s="11" t="s">
        <v>59</v>
      </c>
      <c r="C1" s="11" t="s">
        <v>60</v>
      </c>
      <c r="D1" s="11" t="s">
        <v>61</v>
      </c>
      <c r="E1" s="11" t="s">
        <v>62</v>
      </c>
      <c r="F1" s="8"/>
    </row>
    <row r="2" spans="1:6" x14ac:dyDescent="0.25">
      <c r="A2" s="12">
        <v>1</v>
      </c>
      <c r="B2" s="13" t="s">
        <v>63</v>
      </c>
      <c r="C2" s="14">
        <v>4</v>
      </c>
      <c r="D2" s="14">
        <v>1</v>
      </c>
      <c r="E2" s="14" t="s">
        <v>64</v>
      </c>
      <c r="F2" s="8"/>
    </row>
    <row r="3" spans="1:6" x14ac:dyDescent="0.25">
      <c r="A3" s="12">
        <v>2</v>
      </c>
      <c r="B3" s="13" t="s">
        <v>65</v>
      </c>
      <c r="C3" s="14">
        <v>1</v>
      </c>
      <c r="D3" s="14">
        <v>0</v>
      </c>
      <c r="E3" s="14" t="s">
        <v>64</v>
      </c>
      <c r="F3" s="8"/>
    </row>
    <row r="4" spans="1:6" x14ac:dyDescent="0.25">
      <c r="A4" s="15">
        <v>3</v>
      </c>
      <c r="B4" s="16" t="s">
        <v>66</v>
      </c>
      <c r="C4" s="17">
        <v>4</v>
      </c>
      <c r="D4" s="17">
        <v>0</v>
      </c>
      <c r="E4" s="17" t="s">
        <v>67</v>
      </c>
      <c r="F4" s="8"/>
    </row>
    <row r="5" spans="1:6" x14ac:dyDescent="0.25">
      <c r="A5" s="15">
        <v>4</v>
      </c>
      <c r="B5" s="16" t="s">
        <v>68</v>
      </c>
      <c r="C5" s="17">
        <v>5</v>
      </c>
      <c r="D5" s="17">
        <v>4</v>
      </c>
      <c r="E5" s="17" t="s">
        <v>67</v>
      </c>
      <c r="F5" s="8"/>
    </row>
    <row r="6" spans="1:6" x14ac:dyDescent="0.25">
      <c r="A6" s="15">
        <v>5</v>
      </c>
      <c r="B6" s="16" t="s">
        <v>69</v>
      </c>
      <c r="C6" s="17">
        <v>1</v>
      </c>
      <c r="D6" s="17">
        <v>0</v>
      </c>
      <c r="E6" s="17" t="s">
        <v>67</v>
      </c>
      <c r="F6" s="8"/>
    </row>
    <row r="7" spans="1:6" x14ac:dyDescent="0.25">
      <c r="A7" s="15">
        <v>6</v>
      </c>
      <c r="B7" s="16" t="s">
        <v>70</v>
      </c>
      <c r="C7" s="17">
        <v>2</v>
      </c>
      <c r="D7" s="17">
        <v>0</v>
      </c>
      <c r="E7" s="17" t="s">
        <v>67</v>
      </c>
      <c r="F7" s="8"/>
    </row>
    <row r="8" spans="1:6" ht="30" x14ac:dyDescent="0.25">
      <c r="A8" s="18">
        <v>7</v>
      </c>
      <c r="B8" s="19" t="s">
        <v>71</v>
      </c>
      <c r="C8" s="20">
        <v>1</v>
      </c>
      <c r="D8" s="20">
        <v>1</v>
      </c>
      <c r="E8" s="20" t="s">
        <v>72</v>
      </c>
      <c r="F8" s="8"/>
    </row>
    <row r="9" spans="1:6" x14ac:dyDescent="0.25">
      <c r="A9" s="18">
        <v>8</v>
      </c>
      <c r="B9" s="19" t="s">
        <v>73</v>
      </c>
      <c r="C9" s="20"/>
      <c r="D9" s="20"/>
      <c r="E9" s="20" t="s">
        <v>72</v>
      </c>
      <c r="F9" s="8"/>
    </row>
    <row r="10" spans="1:6" x14ac:dyDescent="0.25">
      <c r="A10" s="18">
        <v>9</v>
      </c>
      <c r="B10" s="21" t="s">
        <v>74</v>
      </c>
      <c r="C10" s="20">
        <v>3</v>
      </c>
      <c r="D10" s="20">
        <v>1</v>
      </c>
      <c r="E10" s="20" t="s">
        <v>72</v>
      </c>
      <c r="F10" s="8"/>
    </row>
    <row r="11" spans="1:6" x14ac:dyDescent="0.25">
      <c r="A11" s="22">
        <v>10</v>
      </c>
      <c r="B11" s="23" t="s">
        <v>75</v>
      </c>
      <c r="C11" s="24">
        <v>5</v>
      </c>
      <c r="D11" s="24">
        <v>1</v>
      </c>
      <c r="E11" s="24" t="s">
        <v>76</v>
      </c>
      <c r="F11" s="8"/>
    </row>
    <row r="12" spans="1:6" x14ac:dyDescent="0.25">
      <c r="A12" s="25">
        <v>11</v>
      </c>
      <c r="B12" s="26" t="s">
        <v>77</v>
      </c>
      <c r="C12" s="27">
        <v>7</v>
      </c>
      <c r="D12" s="27">
        <v>1</v>
      </c>
      <c r="E12" s="27" t="s">
        <v>78</v>
      </c>
      <c r="F12" s="8"/>
    </row>
    <row r="13" spans="1:6" x14ac:dyDescent="0.25">
      <c r="A13" s="28">
        <v>12</v>
      </c>
      <c r="B13" s="29" t="s">
        <v>79</v>
      </c>
      <c r="C13" s="30">
        <v>5</v>
      </c>
      <c r="D13" s="30">
        <v>2</v>
      </c>
      <c r="E13" s="30" t="s">
        <v>80</v>
      </c>
      <c r="F13" s="8"/>
    </row>
    <row r="14" spans="1:6" x14ac:dyDescent="0.25">
      <c r="A14" s="2"/>
      <c r="B14" s="7" t="s">
        <v>81</v>
      </c>
      <c r="C14" s="5">
        <v>38</v>
      </c>
      <c r="D14" s="5">
        <v>11</v>
      </c>
      <c r="E14" s="5">
        <f>+C14+D14</f>
        <v>49</v>
      </c>
      <c r="F14" s="8"/>
    </row>
    <row r="15" spans="1:6" x14ac:dyDescent="0.25">
      <c r="F15" s="8"/>
    </row>
    <row r="16" spans="1:6" x14ac:dyDescent="0.25">
      <c r="F16" s="8"/>
    </row>
    <row r="17" spans="2:6" x14ac:dyDescent="0.25">
      <c r="F17" s="8"/>
    </row>
    <row r="18" spans="2:6" x14ac:dyDescent="0.25">
      <c r="B18" t="s">
        <v>118</v>
      </c>
      <c r="F18" s="8"/>
    </row>
    <row r="19" spans="2:6" x14ac:dyDescent="0.25">
      <c r="B19" t="s">
        <v>112</v>
      </c>
      <c r="F19" s="8"/>
    </row>
    <row r="20" spans="2:6" x14ac:dyDescent="0.25">
      <c r="B20" t="s">
        <v>113</v>
      </c>
      <c r="F20" s="8"/>
    </row>
    <row r="21" spans="2:6" x14ac:dyDescent="0.25">
      <c r="B21" t="s">
        <v>114</v>
      </c>
      <c r="F21" s="8"/>
    </row>
    <row r="22" spans="2:6" x14ac:dyDescent="0.25">
      <c r="B22" t="s">
        <v>115</v>
      </c>
      <c r="F22" s="8"/>
    </row>
    <row r="23" spans="2:6" x14ac:dyDescent="0.25">
      <c r="B23" t="s">
        <v>116</v>
      </c>
    </row>
    <row r="24" spans="2:6" x14ac:dyDescent="0.25">
      <c r="B24" t="s">
        <v>117</v>
      </c>
    </row>
  </sheetData>
  <pageMargins left="0.7" right="0.7" top="0.75" bottom="0.75" header="0.3" footer="0.3"/>
  <pageSetup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8</vt:i4>
      </vt:variant>
    </vt:vector>
  </HeadingPairs>
  <TitlesOfParts>
    <vt:vector size="29" baseType="lpstr">
      <vt:lpstr>Hoja3</vt:lpstr>
      <vt:lpstr>td</vt:lpstr>
      <vt:lpstr>BASE TD (2)</vt:lpstr>
      <vt:lpstr>BASE TD</vt:lpstr>
      <vt:lpstr>imprimir eliminar</vt:lpstr>
      <vt:lpstr>CAPACITACIONES</vt:lpstr>
      <vt:lpstr>Cambios 2023</vt:lpstr>
      <vt:lpstr>Hoja2</vt:lpstr>
      <vt:lpstr>Hoja1</vt:lpstr>
      <vt:lpstr>Matriz de Riesgos proceso 2024</vt:lpstr>
      <vt:lpstr>TABLA DE COLORES</vt:lpstr>
      <vt:lpstr>IDENTIFICACION ACTIVOS INFO</vt:lpstr>
      <vt:lpstr>1. G planeación estrategica</vt:lpstr>
      <vt:lpstr>2. G planeación pptal</vt:lpstr>
      <vt:lpstr>3. Gestión Financiera</vt:lpstr>
      <vt:lpstr>7 y 8. Gestión tecnica</vt:lpstr>
      <vt:lpstr>5. Gestión documental</vt:lpstr>
      <vt:lpstr>9.Gestión de calidad</vt:lpstr>
      <vt:lpstr>11. Gestión juridica</vt:lpstr>
      <vt:lpstr>Criterios_Calificar Impacto RCo</vt:lpstr>
      <vt:lpstr>Listas</vt:lpstr>
      <vt:lpstr>'TABLA DE COLORES'!_Hlk148450583</vt:lpstr>
      <vt:lpstr>'Cambios 2023'!Área_de_impresión</vt:lpstr>
      <vt:lpstr>'imprimir eliminar'!Área_de_impresión</vt:lpstr>
      <vt:lpstr>CLASIFICACION_RIESGOS</vt:lpstr>
      <vt:lpstr>RIESGOS</vt:lpstr>
      <vt:lpstr>'Cambios 2023'!Títulos_a_imprimir</vt:lpstr>
      <vt:lpstr>'imprimir eliminar'!Títulos_a_imprimir</vt:lpstr>
      <vt:lpstr>'Matriz de Riesgos proceso 2024'!Títulos_a_imprimir</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IMEBU</dc:creator>
  <cp:lastModifiedBy>CONTROL_INT</cp:lastModifiedBy>
  <cp:lastPrinted>2024-04-05T19:46:08Z</cp:lastPrinted>
  <dcterms:created xsi:type="dcterms:W3CDTF">2019-03-26T20:39:26Z</dcterms:created>
  <dcterms:modified xsi:type="dcterms:W3CDTF">2025-09-15T20:10:21Z</dcterms:modified>
</cp:coreProperties>
</file>